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onsumo Acqua" sheetId="2" state="visible" r:id="rId2"/>
    <sheet xmlns:r="http://schemas.openxmlformats.org/officeDocument/2006/relationships" name="Anagrafica Unità" sheetId="3" state="visible" r:id="rId3"/>
    <sheet xmlns:r="http://schemas.openxmlformats.org/officeDocument/2006/relationships" name="Registro Letture" sheetId="4" state="visible" r:id="rId4"/>
    <sheet xmlns:r="http://schemas.openxmlformats.org/officeDocument/2006/relationships" name="Ripartizione Costi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€#,##0.00"/>
    <numFmt numFmtId="165" formatCode="0.00&quot;%&quot;"/>
    <numFmt numFmtId="166" formatCode="#,##0&quot; m³&quot;"/>
    <numFmt numFmtId="167" formatCode="#,##0.00&quot; m³&quot;"/>
  </numFmts>
  <fonts count="16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1E3A8A"/>
      <sz val="11"/>
    </font>
    <font>
      <name val="Calibri"/>
      <b val="1"/>
      <color rgb="001E3A8A"/>
      <sz val="20"/>
    </font>
    <font>
      <name val="Calibri"/>
      <b val="1"/>
      <color rgb="003B82F6"/>
      <sz val="16"/>
    </font>
    <font>
      <name val="Calibri"/>
      <b val="1"/>
      <color rgb="0010B981"/>
      <sz val="16"/>
    </font>
    <font>
      <name val="Calibri"/>
      <b val="1"/>
      <color rgb="00F59E0B"/>
      <sz val="16"/>
    </font>
    <font>
      <name val="Calibri"/>
      <b val="1"/>
      <color rgb="008B5CF6"/>
      <sz val="16"/>
    </font>
    <font>
      <name val="Calibri"/>
      <b val="1"/>
      <color rgb="001E3A8A"/>
      <sz val="14"/>
    </font>
    <font>
      <name val="Calibri"/>
      <b val="1"/>
      <color rgb="003B82F6"/>
      <sz val="12"/>
    </font>
    <font>
      <name val="Calibri"/>
      <b val="1"/>
      <color rgb="001E3A8A"/>
      <sz val="18"/>
    </font>
    <font>
      <name val="Calibri"/>
      <b val="1"/>
      <color rgb="00FFFFFF"/>
      <sz val="13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8B5CF6"/>
        <bgColor rgb="008B5CF6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7" fillId="0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4" fillId="6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166" fontId="8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4" fontId="3" fillId="8" borderId="1" applyAlignment="1" pivotButton="0" quotePrefix="0" xfId="0">
      <alignment horizontal="center" vertical="center" wrapText="1"/>
    </xf>
    <xf numFmtId="164" fontId="3" fillId="8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4" fontId="3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167" fontId="13" fillId="0" borderId="0" applyAlignment="1" pivotButton="0" quotePrefix="0" xfId="0">
      <alignment horizontal="center" vertical="center" wrapText="1"/>
    </xf>
    <xf numFmtId="164" fontId="13" fillId="0" borderId="0" applyAlignment="1" pivotButton="0" quotePrefix="0" xfId="0">
      <alignment horizontal="center" vertical="center" wrapText="1"/>
    </xf>
    <xf numFmtId="165" fontId="13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4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2" fontId="3" fillId="3" borderId="1" applyAlignment="1" pivotButton="0" quotePrefix="0" xfId="0">
      <alignment horizontal="center" vertical="center" wrapText="1"/>
    </xf>
    <xf numFmtId="2" fontId="3" fillId="0" borderId="1" applyAlignment="1" pivotButton="0" quotePrefix="0" xfId="0">
      <alignment horizontal="center" vertical="center" wrapText="1"/>
    </xf>
    <xf numFmtId="0" fontId="3" fillId="0" borderId="0" pivotButton="0" quotePrefix="0" xfId="0"/>
    <xf numFmtId="164" fontId="6" fillId="0" borderId="0" pivotButton="0" quotePrefix="0" xfId="0"/>
    <xf numFmtId="164" fontId="3" fillId="0" borderId="0" pivotButton="0" quotePrefix="0" xfId="0"/>
    <xf numFmtId="4" fontId="5" fillId="6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15" fillId="6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Consumo per Scala</a:t>
            </a:r>
          </a:p>
        </rich>
      </tx>
    </title>
    <plotArea>
      <pieChart>
        <varyColors val="1"/>
        <ser>
          <idx val="0"/>
          <order val="0"/>
          <tx>
            <strRef>
              <f>'Dashboard'!G19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'Dashboard'!$F$20:$F$22</f>
            </numRef>
          </cat>
          <val>
            <numRef>
              <f>'Dashboard'!$G$20:$G$22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Consumo Annuale</a:t>
            </a:r>
          </a:p>
        </rich>
      </tx>
    </title>
    <plotArea>
      <lineChart>
        <grouping val="standard"/>
        <ser>
          <idx val="0"/>
          <order val="0"/>
          <tx>
            <strRef>
              <f>'Consumo Acqua'!B3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'Consumo Acqua'!$A$4:$A$15</f>
            </numRef>
          </cat>
          <val>
            <numRef>
              <f>'Consumo Acqua'!$B$4:$B$15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Consumo (m³)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Costi Mensili Acqua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'Consumo Acqua'!C3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'Consumo Acqua'!$A$4:$A$15</f>
            </numRef>
          </cat>
          <val>
            <numRef>
              <f>'Consumo Acqua'!$C$4:$C$15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18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9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>
      <c r="A1" s="1" t="inlineStr">
        <is>
          <t>📊 DASHBOARD GESTIONE ACQUA CONDOMINIALE</t>
        </is>
      </c>
    </row>
    <row r="3">
      <c r="A3" s="2" t="inlineStr">
        <is>
          <t>Ultimo Aggiornamento:</t>
        </is>
      </c>
      <c r="B3" t="inlineStr">
        <is>
          <t>09/01/2026 20:47</t>
        </is>
      </c>
    </row>
    <row r="5">
      <c r="A5" s="3" t="inlineStr">
        <is>
          <t>Consumo Totale Anno</t>
        </is>
      </c>
      <c r="D5" s="4" t="inlineStr">
        <is>
          <t>Costo Totale Anno</t>
        </is>
      </c>
      <c r="G5" s="5" t="inlineStr">
        <is>
          <t>Numero Unità</t>
        </is>
      </c>
      <c r="J5" s="6" t="inlineStr">
        <is>
          <t>Pagamenti Ricevuti</t>
        </is>
      </c>
    </row>
    <row r="6">
      <c r="A6" s="7">
        <f>SUM(Consumo Acqua!B4:B15)</f>
        <v/>
      </c>
      <c r="D6" s="8">
        <f>SUM(Consumo Acqua!C4:C15)</f>
        <v/>
      </c>
      <c r="G6" s="9" t="n">
        <v>12</v>
      </c>
      <c r="J6" s="10">
        <f>COUNTIF(Ripartizione Costi!K7:K18,"Pagato")</f>
        <v/>
      </c>
    </row>
    <row r="9">
      <c r="A9" s="11" t="inlineStr">
        <is>
          <t>🏆 TOP 5 UNITÀ PER CONSUMO</t>
        </is>
      </c>
      <c r="G9" s="11" t="inlineStr">
        <is>
          <t>⚠️ UNITÀ CON PAGAMENTI IN ATTESA</t>
        </is>
      </c>
    </row>
    <row r="10">
      <c r="A10" s="12" t="inlineStr">
        <is>
          <t>Pos.</t>
        </is>
      </c>
      <c r="B10" s="12" t="inlineStr">
        <is>
          <t>N° Unità</t>
        </is>
      </c>
      <c r="C10" s="12" t="inlineStr">
        <is>
          <t>Proprietario</t>
        </is>
      </c>
      <c r="D10" s="12" t="inlineStr">
        <is>
          <t>Consumo (m³)</t>
        </is>
      </c>
      <c r="E10" s="12" t="inlineStr">
        <is>
          <t>Costo (€)</t>
        </is>
      </c>
      <c r="G10" s="5" t="inlineStr">
        <is>
          <t>N° Unità</t>
        </is>
      </c>
      <c r="H10" s="5" t="inlineStr">
        <is>
          <t>Proprietario</t>
        </is>
      </c>
      <c r="I10" s="5" t="inlineStr">
        <is>
          <t>Importo (€)</t>
        </is>
      </c>
      <c r="J10" s="5" t="inlineStr">
        <is>
          <t>Giorni Scadenza</t>
        </is>
      </c>
    </row>
    <row r="11">
      <c r="A11" s="13" t="n">
        <v>1</v>
      </c>
      <c r="B11" s="13" t="n">
        <v>7</v>
      </c>
      <c r="C11" s="13" t="inlineStr">
        <is>
          <t>Franco Neri</t>
        </is>
      </c>
      <c r="D11" s="14" t="n">
        <v>45</v>
      </c>
      <c r="E11" s="15" t="n">
        <v>90</v>
      </c>
    </row>
    <row r="12">
      <c r="A12" s="16" t="n">
        <v>2</v>
      </c>
      <c r="B12" s="16" t="n">
        <v>11</v>
      </c>
      <c r="C12" s="16" t="inlineStr">
        <is>
          <t>Paolo Ricci</t>
        </is>
      </c>
      <c r="D12" s="17" t="n">
        <v>44</v>
      </c>
      <c r="E12" s="18" t="n">
        <v>88</v>
      </c>
    </row>
    <row r="13">
      <c r="A13" s="16" t="n">
        <v>3</v>
      </c>
      <c r="B13" s="16" t="n">
        <v>3</v>
      </c>
      <c r="C13" s="16" t="inlineStr">
        <is>
          <t>Giuseppe Verdi</t>
        </is>
      </c>
      <c r="D13" s="17" t="n">
        <v>42</v>
      </c>
      <c r="E13" s="18" t="n">
        <v>84</v>
      </c>
    </row>
    <row r="14">
      <c r="A14" s="16" t="n">
        <v>4</v>
      </c>
      <c r="B14" s="16" t="n">
        <v>6</v>
      </c>
      <c r="C14" s="16" t="inlineStr">
        <is>
          <t>Giulia Romano</t>
        </is>
      </c>
      <c r="D14" s="17" t="n">
        <v>38</v>
      </c>
      <c r="E14" s="18" t="n">
        <v>76</v>
      </c>
    </row>
    <row r="15">
      <c r="A15" s="16" t="n">
        <v>5</v>
      </c>
      <c r="B15" s="16" t="n">
        <v>9</v>
      </c>
      <c r="C15" s="16" t="inlineStr">
        <is>
          <t>Roberto Gallo</t>
        </is>
      </c>
      <c r="D15" s="17" t="n">
        <v>36</v>
      </c>
      <c r="E15" s="18" t="n">
        <v>72</v>
      </c>
    </row>
    <row r="18">
      <c r="A18" s="11" t="inlineStr">
        <is>
          <t>📈 STATISTICHE E ANALISI</t>
        </is>
      </c>
    </row>
    <row r="19">
      <c r="A19" s="2" t="inlineStr">
        <is>
          <t>Consumo Medio per Unità (m³/mese):</t>
        </is>
      </c>
      <c r="C19" s="19">
        <f>AVERAGE(Ripartizione Costi!E7:E18)</f>
        <v/>
      </c>
      <c r="F19" s="2" t="inlineStr">
        <is>
          <t>Scala</t>
        </is>
      </c>
      <c r="G19" s="2" t="inlineStr">
        <is>
          <t>Consumo Totale</t>
        </is>
      </c>
    </row>
    <row r="20">
      <c r="A20" s="2" t="inlineStr">
        <is>
          <t>Costo Medio per Unità (€/mese):</t>
        </is>
      </c>
      <c r="C20" s="20">
        <f>AVERAGE(Ripartizione Costi!J7:J18)</f>
        <v/>
      </c>
      <c r="F20" t="inlineStr">
        <is>
          <t>Scala A</t>
        </is>
      </c>
      <c r="G20" t="n">
        <v>127</v>
      </c>
    </row>
    <row r="21">
      <c r="A21" s="2" t="inlineStr">
        <is>
          <t>Consumo per Occupante (m³/mese):</t>
        </is>
      </c>
      <c r="C21" s="19">
        <f>Consumo Acqua!B4/SUM(Anagrafica Unità!F4:F15)</f>
        <v/>
      </c>
      <c r="F21" t="inlineStr">
        <is>
          <t>Scala B</t>
        </is>
      </c>
      <c r="G21" t="n">
        <v>145</v>
      </c>
    </row>
    <row r="22">
      <c r="A22" s="2" t="inlineStr">
        <is>
          <t>Variazione Consumo Mensile (%):</t>
        </is>
      </c>
      <c r="C22" s="21">
        <f>(Consumo Acqua!B15-Consumo Acqua!B4)/Consumo Acqua!B4*100</f>
        <v/>
      </c>
      <c r="F22" t="inlineStr">
        <is>
          <t>Scala C</t>
        </is>
      </c>
      <c r="G22" t="n">
        <v>133</v>
      </c>
    </row>
    <row r="23">
      <c r="A23" s="2" t="inlineStr">
        <is>
          <t>Tariffa Media Acqua (€/m³):</t>
        </is>
      </c>
      <c r="C23" s="20">
        <f>AVERAGE(Consumo Acqua!D4:D15)</f>
        <v/>
      </c>
    </row>
  </sheetData>
  <mergeCells count="17">
    <mergeCell ref="A1:K1"/>
    <mergeCell ref="A5:B5"/>
    <mergeCell ref="A6:B6"/>
    <mergeCell ref="D5:E5"/>
    <mergeCell ref="D6:E6"/>
    <mergeCell ref="G5:H5"/>
    <mergeCell ref="G6:H6"/>
    <mergeCell ref="J5:K5"/>
    <mergeCell ref="J6:K6"/>
    <mergeCell ref="A9:E9"/>
    <mergeCell ref="G9:K9"/>
    <mergeCell ref="A18:K18"/>
    <mergeCell ref="A19:B19"/>
    <mergeCell ref="A20:B20"/>
    <mergeCell ref="A21:B21"/>
    <mergeCell ref="A22:B22"/>
    <mergeCell ref="A23:B2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3" customWidth="1" min="3" max="3"/>
    <col width="13" customWidth="1" min="4" max="4"/>
    <col width="15" customWidth="1" min="5" max="5"/>
    <col width="13" customWidth="1" min="6" max="6"/>
    <col width="13" customWidth="1" min="7" max="7"/>
    <col width="13" customWidth="1" min="8" max="8"/>
  </cols>
  <sheetData>
    <row r="1">
      <c r="A1" s="22" t="inlineStr">
        <is>
          <t>MONITORAGGIO CONSUMI MENSILI</t>
        </is>
      </c>
    </row>
    <row r="3">
      <c r="A3" s="12" t="inlineStr">
        <is>
          <t>Mese</t>
        </is>
      </c>
      <c r="B3" s="12" t="inlineStr">
        <is>
          <t>Consumo Tot. (m³)</t>
        </is>
      </c>
      <c r="C3" s="12" t="inlineStr">
        <is>
          <t>Costo Tot. (€)</t>
        </is>
      </c>
      <c r="D3" s="12" t="inlineStr">
        <is>
          <t>Costo/m³ (€)</t>
        </is>
      </c>
      <c r="E3" s="12" t="inlineStr">
        <is>
          <t>Media/Unità (m³)</t>
        </is>
      </c>
      <c r="F3" s="12" t="inlineStr">
        <is>
          <t>Consumo Max</t>
        </is>
      </c>
      <c r="G3" s="12" t="inlineStr">
        <is>
          <t>Consumo Min</t>
        </is>
      </c>
      <c r="H3" s="12" t="inlineStr">
        <is>
          <t>Variazione %</t>
        </is>
      </c>
    </row>
    <row r="4">
      <c r="A4" s="23" t="inlineStr">
        <is>
          <t>Gennaio</t>
        </is>
      </c>
      <c r="B4" s="24" t="n">
        <v>425</v>
      </c>
      <c r="C4" s="25" t="n">
        <v>850.5</v>
      </c>
      <c r="D4" s="25">
        <f>C4/B4</f>
        <v/>
      </c>
      <c r="E4" s="24">
        <f>B4/12</f>
        <v/>
      </c>
      <c r="F4" s="24" t="n">
        <v>63.75</v>
      </c>
      <c r="G4" s="24" t="n">
        <v>21.25</v>
      </c>
      <c r="H4" s="26" t="n">
        <v>0</v>
      </c>
    </row>
    <row r="5">
      <c r="A5" s="16" t="inlineStr">
        <is>
          <t>Febbraio</t>
        </is>
      </c>
      <c r="B5" s="17" t="n">
        <v>398</v>
      </c>
      <c r="C5" s="18" t="n">
        <v>796</v>
      </c>
      <c r="D5" s="18">
        <f>C5/B5</f>
        <v/>
      </c>
      <c r="E5" s="17">
        <f>B5/12</f>
        <v/>
      </c>
      <c r="F5" s="17" t="n">
        <v>59.7</v>
      </c>
      <c r="G5" s="17" t="n">
        <v>19.9</v>
      </c>
      <c r="H5" s="27">
        <f>(B5-B4)/B4*100</f>
        <v/>
      </c>
    </row>
    <row r="6">
      <c r="A6" s="23" t="inlineStr">
        <is>
          <t>Marzo</t>
        </is>
      </c>
      <c r="B6" s="24" t="n">
        <v>410</v>
      </c>
      <c r="C6" s="25" t="n">
        <v>820</v>
      </c>
      <c r="D6" s="25">
        <f>C6/B6</f>
        <v/>
      </c>
      <c r="E6" s="24">
        <f>B6/12</f>
        <v/>
      </c>
      <c r="F6" s="24" t="n">
        <v>61.5</v>
      </c>
      <c r="G6" s="24" t="n">
        <v>20.5</v>
      </c>
      <c r="H6" s="26">
        <f>(B6-B5)/B5*100</f>
        <v/>
      </c>
    </row>
    <row r="7">
      <c r="A7" s="16" t="inlineStr">
        <is>
          <t>Aprile</t>
        </is>
      </c>
      <c r="B7" s="17" t="n">
        <v>435</v>
      </c>
      <c r="C7" s="18" t="n">
        <v>870</v>
      </c>
      <c r="D7" s="18">
        <f>C7/B7</f>
        <v/>
      </c>
      <c r="E7" s="17">
        <f>B7/12</f>
        <v/>
      </c>
      <c r="F7" s="17" t="n">
        <v>65.25</v>
      </c>
      <c r="G7" s="17" t="n">
        <v>21.75</v>
      </c>
      <c r="H7" s="27">
        <f>(B7-B6)/B6*100</f>
        <v/>
      </c>
    </row>
    <row r="8">
      <c r="A8" s="23" t="inlineStr">
        <is>
          <t>Maggio</t>
        </is>
      </c>
      <c r="B8" s="24" t="n">
        <v>452</v>
      </c>
      <c r="C8" s="25" t="n">
        <v>904</v>
      </c>
      <c r="D8" s="25">
        <f>C8/B8</f>
        <v/>
      </c>
      <c r="E8" s="24">
        <f>B8/12</f>
        <v/>
      </c>
      <c r="F8" s="24" t="n">
        <v>67.8</v>
      </c>
      <c r="G8" s="24" t="n">
        <v>22.6</v>
      </c>
      <c r="H8" s="26">
        <f>(B8-B7)/B7*100</f>
        <v/>
      </c>
    </row>
    <row r="9">
      <c r="A9" s="16" t="inlineStr">
        <is>
          <t>Giugno</t>
        </is>
      </c>
      <c r="B9" s="17" t="n">
        <v>468</v>
      </c>
      <c r="C9" s="18" t="n">
        <v>936</v>
      </c>
      <c r="D9" s="18">
        <f>C9/B9</f>
        <v/>
      </c>
      <c r="E9" s="17">
        <f>B9/12</f>
        <v/>
      </c>
      <c r="F9" s="17" t="n">
        <v>70.2</v>
      </c>
      <c r="G9" s="17" t="n">
        <v>23.4</v>
      </c>
      <c r="H9" s="27">
        <f>(B9-B8)/B8*100</f>
        <v/>
      </c>
    </row>
    <row r="10">
      <c r="A10" s="23" t="inlineStr">
        <is>
          <t>Luglio</t>
        </is>
      </c>
      <c r="B10" s="24" t="n">
        <v>485</v>
      </c>
      <c r="C10" s="25" t="n">
        <v>970</v>
      </c>
      <c r="D10" s="25">
        <f>C10/B10</f>
        <v/>
      </c>
      <c r="E10" s="24">
        <f>B10/12</f>
        <v/>
      </c>
      <c r="F10" s="24" t="n">
        <v>72.75</v>
      </c>
      <c r="G10" s="24" t="n">
        <v>24.25</v>
      </c>
      <c r="H10" s="26">
        <f>(B10-B9)/B9*100</f>
        <v/>
      </c>
    </row>
    <row r="11">
      <c r="A11" s="16" t="inlineStr">
        <is>
          <t>Agosto</t>
        </is>
      </c>
      <c r="B11" s="17" t="n">
        <v>492</v>
      </c>
      <c r="C11" s="18" t="n">
        <v>984</v>
      </c>
      <c r="D11" s="18">
        <f>C11/B11</f>
        <v/>
      </c>
      <c r="E11" s="17">
        <f>B11/12</f>
        <v/>
      </c>
      <c r="F11" s="17" t="n">
        <v>73.8</v>
      </c>
      <c r="G11" s="17" t="n">
        <v>24.6</v>
      </c>
      <c r="H11" s="27">
        <f>(B11-B10)/B10*100</f>
        <v/>
      </c>
    </row>
    <row r="12">
      <c r="A12" s="23" t="inlineStr">
        <is>
          <t>Settembre</t>
        </is>
      </c>
      <c r="B12" s="24" t="n">
        <v>478</v>
      </c>
      <c r="C12" s="25" t="n">
        <v>956</v>
      </c>
      <c r="D12" s="25">
        <f>C12/B12</f>
        <v/>
      </c>
      <c r="E12" s="24">
        <f>B12/12</f>
        <v/>
      </c>
      <c r="F12" s="24" t="n">
        <v>71.7</v>
      </c>
      <c r="G12" s="24" t="n">
        <v>23.9</v>
      </c>
      <c r="H12" s="26">
        <f>(B12-B11)/B11*100</f>
        <v/>
      </c>
    </row>
    <row r="13">
      <c r="A13" s="16" t="inlineStr">
        <is>
          <t>Ottobre</t>
        </is>
      </c>
      <c r="B13" s="17" t="n">
        <v>445</v>
      </c>
      <c r="C13" s="18" t="n">
        <v>890</v>
      </c>
      <c r="D13" s="18">
        <f>C13/B13</f>
        <v/>
      </c>
      <c r="E13" s="17">
        <f>B13/12</f>
        <v/>
      </c>
      <c r="F13" s="17" t="n">
        <v>66.75</v>
      </c>
      <c r="G13" s="17" t="n">
        <v>22.25</v>
      </c>
      <c r="H13" s="27">
        <f>(B13-B12)/B12*100</f>
        <v/>
      </c>
    </row>
    <row r="14">
      <c r="A14" s="23" t="inlineStr">
        <is>
          <t>Novembre</t>
        </is>
      </c>
      <c r="B14" s="24" t="n">
        <v>420</v>
      </c>
      <c r="C14" s="25" t="n">
        <v>840</v>
      </c>
      <c r="D14" s="25">
        <f>C14/B14</f>
        <v/>
      </c>
      <c r="E14" s="24">
        <f>B14/12</f>
        <v/>
      </c>
      <c r="F14" s="24" t="n">
        <v>63</v>
      </c>
      <c r="G14" s="24" t="n">
        <v>21</v>
      </c>
      <c r="H14" s="26">
        <f>(B14-B13)/B13*100</f>
        <v/>
      </c>
    </row>
    <row r="15">
      <c r="A15" s="16" t="inlineStr">
        <is>
          <t>Dicembre</t>
        </is>
      </c>
      <c r="B15" s="17" t="n">
        <v>405</v>
      </c>
      <c r="C15" s="18" t="n">
        <v>810</v>
      </c>
      <c r="D15" s="18">
        <f>C15/B15</f>
        <v/>
      </c>
      <c r="E15" s="17">
        <f>B15/12</f>
        <v/>
      </c>
      <c r="F15" s="17" t="n">
        <v>60.75</v>
      </c>
      <c r="G15" s="17" t="n">
        <v>20.25</v>
      </c>
      <c r="H15" s="27">
        <f>(B15-B14)/B14*100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2" customWidth="1" min="3" max="3"/>
    <col width="10" customWidth="1" min="4" max="4"/>
    <col width="18" customWidth="1" min="5" max="5"/>
    <col width="12" customWidth="1" min="6" max="6"/>
    <col width="12" customWidth="1" min="7" max="7"/>
    <col width="14" customWidth="1" min="8" max="8"/>
  </cols>
  <sheetData>
    <row r="1">
      <c r="A1" s="22" t="inlineStr">
        <is>
          <t>ANAGRAFICA UNITÀ ABITATIVE CONDOMINIO</t>
        </is>
      </c>
    </row>
    <row r="3">
      <c r="A3" s="12" t="inlineStr">
        <is>
          <t>N° Unità</t>
        </is>
      </c>
      <c r="B3" s="12" t="inlineStr">
        <is>
          <t>Scala</t>
        </is>
      </c>
      <c r="C3" s="12" t="inlineStr">
        <is>
          <t>Piano</t>
        </is>
      </c>
      <c r="D3" s="12" t="inlineStr">
        <is>
          <t>Interno</t>
        </is>
      </c>
      <c r="E3" s="12" t="inlineStr">
        <is>
          <t>Proprietario</t>
        </is>
      </c>
      <c r="F3" s="12" t="inlineStr">
        <is>
          <t>N° Occupanti</t>
        </is>
      </c>
      <c r="G3" s="12" t="inlineStr">
        <is>
          <t>Millesimi</t>
        </is>
      </c>
      <c r="H3" s="12" t="inlineStr">
        <is>
          <t>N° Contatore</t>
        </is>
      </c>
    </row>
    <row r="4">
      <c r="A4" s="23" t="n">
        <v>1</v>
      </c>
      <c r="B4" s="23" t="inlineStr">
        <is>
          <t>A</t>
        </is>
      </c>
      <c r="C4" s="23" t="inlineStr">
        <is>
          <t>Piano Terra</t>
        </is>
      </c>
      <c r="D4" s="23" t="inlineStr">
        <is>
          <t>1</t>
        </is>
      </c>
      <c r="E4" s="23" t="inlineStr">
        <is>
          <t>Mario Rossi</t>
        </is>
      </c>
      <c r="F4" s="23" t="n">
        <v>3</v>
      </c>
      <c r="G4" s="23" t="n">
        <v>45.5</v>
      </c>
      <c r="H4" s="23" t="inlineStr">
        <is>
          <t>CTR001</t>
        </is>
      </c>
    </row>
    <row r="5">
      <c r="A5" s="16" t="n">
        <v>2</v>
      </c>
      <c r="B5" s="16" t="inlineStr">
        <is>
          <t>A</t>
        </is>
      </c>
      <c r="C5" s="16" t="inlineStr">
        <is>
          <t>Piano Terra</t>
        </is>
      </c>
      <c r="D5" s="16" t="inlineStr">
        <is>
          <t>2</t>
        </is>
      </c>
      <c r="E5" s="16" t="inlineStr">
        <is>
          <t>Laura Bianchi</t>
        </is>
      </c>
      <c r="F5" s="16" t="n">
        <v>2</v>
      </c>
      <c r="G5" s="16" t="n">
        <v>38.2</v>
      </c>
      <c r="H5" s="16" t="inlineStr">
        <is>
          <t>CTR002</t>
        </is>
      </c>
    </row>
    <row r="6">
      <c r="A6" s="23" t="n">
        <v>3</v>
      </c>
      <c r="B6" s="23" t="inlineStr">
        <is>
          <t>A</t>
        </is>
      </c>
      <c r="C6" s="23" t="inlineStr">
        <is>
          <t>Piano 1</t>
        </is>
      </c>
      <c r="D6" s="23" t="inlineStr">
        <is>
          <t>3</t>
        </is>
      </c>
      <c r="E6" s="23" t="inlineStr">
        <is>
          <t>Giuseppe Verdi</t>
        </is>
      </c>
      <c r="F6" s="23" t="n">
        <v>4</v>
      </c>
      <c r="G6" s="23" t="n">
        <v>52.3</v>
      </c>
      <c r="H6" s="23" t="inlineStr">
        <is>
          <t>CTR003</t>
        </is>
      </c>
    </row>
    <row r="7">
      <c r="A7" s="16" t="n">
        <v>4</v>
      </c>
      <c r="B7" s="16" t="inlineStr">
        <is>
          <t>A</t>
        </is>
      </c>
      <c r="C7" s="16" t="inlineStr">
        <is>
          <t>Piano 1</t>
        </is>
      </c>
      <c r="D7" s="16" t="inlineStr">
        <is>
          <t>4</t>
        </is>
      </c>
      <c r="E7" s="16" t="inlineStr">
        <is>
          <t>Anna Ferrari</t>
        </is>
      </c>
      <c r="F7" s="16" t="n">
        <v>1</v>
      </c>
      <c r="G7" s="16" t="n">
        <v>28.4</v>
      </c>
      <c r="H7" s="16" t="inlineStr">
        <is>
          <t>CTR004</t>
        </is>
      </c>
    </row>
    <row r="8">
      <c r="A8" s="23" t="n">
        <v>5</v>
      </c>
      <c r="B8" s="23" t="inlineStr">
        <is>
          <t>B</t>
        </is>
      </c>
      <c r="C8" s="23" t="inlineStr">
        <is>
          <t>Piano Terra</t>
        </is>
      </c>
      <c r="D8" s="23" t="inlineStr">
        <is>
          <t>5</t>
        </is>
      </c>
      <c r="E8" s="23" t="inlineStr">
        <is>
          <t>Marco Colombo</t>
        </is>
      </c>
      <c r="F8" s="23" t="n">
        <v>2</v>
      </c>
      <c r="G8" s="23" t="n">
        <v>38.2</v>
      </c>
      <c r="H8" s="23" t="inlineStr">
        <is>
          <t>CTR005</t>
        </is>
      </c>
    </row>
    <row r="9">
      <c r="A9" s="16" t="n">
        <v>6</v>
      </c>
      <c r="B9" s="16" t="inlineStr">
        <is>
          <t>B</t>
        </is>
      </c>
      <c r="C9" s="16" t="inlineStr">
        <is>
          <t>Piano Terra</t>
        </is>
      </c>
      <c r="D9" s="16" t="inlineStr">
        <is>
          <t>6</t>
        </is>
      </c>
      <c r="E9" s="16" t="inlineStr">
        <is>
          <t>Giulia Romano</t>
        </is>
      </c>
      <c r="F9" s="16" t="n">
        <v>3</v>
      </c>
      <c r="G9" s="16" t="n">
        <v>45.5</v>
      </c>
      <c r="H9" s="16" t="inlineStr">
        <is>
          <t>CTR006</t>
        </is>
      </c>
    </row>
    <row r="10">
      <c r="A10" s="23" t="n">
        <v>7</v>
      </c>
      <c r="B10" s="23" t="inlineStr">
        <is>
          <t>B</t>
        </is>
      </c>
      <c r="C10" s="23" t="inlineStr">
        <is>
          <t>Piano 1</t>
        </is>
      </c>
      <c r="D10" s="23" t="inlineStr">
        <is>
          <t>7</t>
        </is>
      </c>
      <c r="E10" s="23" t="inlineStr">
        <is>
          <t>Franco Neri</t>
        </is>
      </c>
      <c r="F10" s="23" t="n">
        <v>4</v>
      </c>
      <c r="G10" s="23" t="n">
        <v>52.3</v>
      </c>
      <c r="H10" s="23" t="inlineStr">
        <is>
          <t>CTR007</t>
        </is>
      </c>
    </row>
    <row r="11">
      <c r="A11" s="16" t="n">
        <v>8</v>
      </c>
      <c r="B11" s="16" t="inlineStr">
        <is>
          <t>B</t>
        </is>
      </c>
      <c r="C11" s="16" t="inlineStr">
        <is>
          <t>Piano 1</t>
        </is>
      </c>
      <c r="D11" s="16" t="inlineStr">
        <is>
          <t>8</t>
        </is>
      </c>
      <c r="E11" s="16" t="inlineStr">
        <is>
          <t>Elena Russo</t>
        </is>
      </c>
      <c r="F11" s="16" t="n">
        <v>2</v>
      </c>
      <c r="G11" s="16" t="n">
        <v>38.2</v>
      </c>
      <c r="H11" s="16" t="inlineStr">
        <is>
          <t>CTR008</t>
        </is>
      </c>
    </row>
    <row r="12">
      <c r="A12" s="23" t="n">
        <v>9</v>
      </c>
      <c r="B12" s="23" t="inlineStr">
        <is>
          <t>C</t>
        </is>
      </c>
      <c r="C12" s="23" t="inlineStr">
        <is>
          <t>Piano Terra</t>
        </is>
      </c>
      <c r="D12" s="23" t="inlineStr">
        <is>
          <t>9</t>
        </is>
      </c>
      <c r="E12" s="23" t="inlineStr">
        <is>
          <t>Roberto Gallo</t>
        </is>
      </c>
      <c r="F12" s="23" t="n">
        <v>3</v>
      </c>
      <c r="G12" s="23" t="n">
        <v>45.5</v>
      </c>
      <c r="H12" s="23" t="inlineStr">
        <is>
          <t>CTR009</t>
        </is>
      </c>
    </row>
    <row r="13">
      <c r="A13" s="16" t="n">
        <v>10</v>
      </c>
      <c r="B13" s="16" t="inlineStr">
        <is>
          <t>C</t>
        </is>
      </c>
      <c r="C13" s="16" t="inlineStr">
        <is>
          <t>Piano Terra</t>
        </is>
      </c>
      <c r="D13" s="16" t="inlineStr">
        <is>
          <t>10</t>
        </is>
      </c>
      <c r="E13" s="16" t="inlineStr">
        <is>
          <t>Carla Martini</t>
        </is>
      </c>
      <c r="F13" s="16" t="n">
        <v>2</v>
      </c>
      <c r="G13" s="16" t="n">
        <v>38.2</v>
      </c>
      <c r="H13" s="16" t="inlineStr">
        <is>
          <t>CTR010</t>
        </is>
      </c>
    </row>
    <row r="14">
      <c r="A14" s="23" t="n">
        <v>11</v>
      </c>
      <c r="B14" s="23" t="inlineStr">
        <is>
          <t>C</t>
        </is>
      </c>
      <c r="C14" s="23" t="inlineStr">
        <is>
          <t>Piano 1</t>
        </is>
      </c>
      <c r="D14" s="23" t="inlineStr">
        <is>
          <t>11</t>
        </is>
      </c>
      <c r="E14" s="23" t="inlineStr">
        <is>
          <t>Paolo Ricci</t>
        </is>
      </c>
      <c r="F14" s="23" t="n">
        <v>4</v>
      </c>
      <c r="G14" s="23" t="n">
        <v>52.3</v>
      </c>
      <c r="H14" s="23" t="inlineStr">
        <is>
          <t>CTR011</t>
        </is>
      </c>
    </row>
    <row r="15">
      <c r="A15" s="16" t="n">
        <v>12</v>
      </c>
      <c r="B15" s="16" t="inlineStr">
        <is>
          <t>C</t>
        </is>
      </c>
      <c r="C15" s="16" t="inlineStr">
        <is>
          <t>Piano 1</t>
        </is>
      </c>
      <c r="D15" s="16" t="inlineStr">
        <is>
          <t>12</t>
        </is>
      </c>
      <c r="E15" s="16" t="inlineStr">
        <is>
          <t>Sofia Costa</t>
        </is>
      </c>
      <c r="F15" s="16" t="n">
        <v>1</v>
      </c>
      <c r="G15" s="16" t="n">
        <v>28.4</v>
      </c>
      <c r="H15" s="16" t="inlineStr">
        <is>
          <t>CTR012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39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4" customWidth="1" min="3" max="3"/>
    <col width="15" customWidth="1" min="4" max="4"/>
    <col width="15" customWidth="1" min="5" max="5"/>
    <col width="13" customWidth="1" min="6" max="6"/>
    <col width="10" customWidth="1" min="7" max="7"/>
    <col width="15" customWidth="1" min="8" max="8"/>
    <col width="10" customWidth="1" min="9" max="9"/>
    <col width="20" customWidth="1" min="10" max="10"/>
  </cols>
  <sheetData>
    <row r="1">
      <c r="A1" s="22" t="inlineStr">
        <is>
          <t>REGISTRO LETTURE CONTATORI ACQUA</t>
        </is>
      </c>
    </row>
    <row r="3">
      <c r="A3" s="12" t="inlineStr">
        <is>
          <t>Data Lettura</t>
        </is>
      </c>
      <c r="B3" s="12" t="inlineStr">
        <is>
          <t>N° Unità</t>
        </is>
      </c>
      <c r="C3" s="12" t="inlineStr">
        <is>
          <t>N° Contatore</t>
        </is>
      </c>
      <c r="D3" s="12" t="inlineStr">
        <is>
          <t>Lettura Prec. (m³)</t>
        </is>
      </c>
      <c r="E3" s="12" t="inlineStr">
        <is>
          <t>Lettura Att. (m³)</t>
        </is>
      </c>
      <c r="F3" s="12" t="inlineStr">
        <is>
          <t>Consumo (m³)</t>
        </is>
      </c>
      <c r="G3" s="12" t="inlineStr">
        <is>
          <t>Giorni</t>
        </is>
      </c>
      <c r="H3" s="12" t="inlineStr">
        <is>
          <t>Media Giorn. (m³)</t>
        </is>
      </c>
      <c r="I3" s="12" t="inlineStr">
        <is>
          <t>Stato</t>
        </is>
      </c>
      <c r="J3" s="12" t="inlineStr">
        <is>
          <t>Note</t>
        </is>
      </c>
    </row>
    <row r="4">
      <c r="A4" s="23" t="inlineStr">
        <is>
          <t>15/01/2024</t>
        </is>
      </c>
      <c r="B4" s="23" t="n">
        <v>1</v>
      </c>
      <c r="C4" s="23" t="inlineStr">
        <is>
          <t>CTR001</t>
        </is>
      </c>
      <c r="D4" s="28" t="n">
        <v>125</v>
      </c>
      <c r="E4" s="28" t="n">
        <v>138</v>
      </c>
      <c r="F4" s="28">
        <f>E4-D4</f>
        <v/>
      </c>
      <c r="G4" s="23" t="n">
        <v>30</v>
      </c>
      <c r="H4" s="28">
        <f>F4/G4</f>
        <v/>
      </c>
      <c r="I4" s="5" t="inlineStr">
        <is>
          <t>Alto</t>
        </is>
      </c>
      <c r="J4" s="23" t="inlineStr"/>
    </row>
    <row r="5">
      <c r="A5" s="16" t="inlineStr">
        <is>
          <t>14/02/2024</t>
        </is>
      </c>
      <c r="B5" s="16" t="n">
        <v>1</v>
      </c>
      <c r="C5" s="16" t="inlineStr">
        <is>
          <t>CTR001</t>
        </is>
      </c>
      <c r="D5" s="29" t="n">
        <v>134</v>
      </c>
      <c r="E5" s="29" t="n">
        <v>147</v>
      </c>
      <c r="F5" s="29">
        <f>E5-D5</f>
        <v/>
      </c>
      <c r="G5" s="16" t="n">
        <v>30</v>
      </c>
      <c r="H5" s="29">
        <f>F5/G5</f>
        <v/>
      </c>
      <c r="I5" s="5" t="inlineStr">
        <is>
          <t>Alto</t>
        </is>
      </c>
      <c r="J5" s="16" t="inlineStr"/>
    </row>
    <row r="6">
      <c r="A6" s="23" t="inlineStr">
        <is>
          <t>15/03/2024</t>
        </is>
      </c>
      <c r="B6" s="23" t="n">
        <v>1</v>
      </c>
      <c r="C6" s="23" t="inlineStr">
        <is>
          <t>CTR001</t>
        </is>
      </c>
      <c r="D6" s="28" t="n">
        <v>145</v>
      </c>
      <c r="E6" s="28" t="n">
        <v>154</v>
      </c>
      <c r="F6" s="28">
        <f>E6-D6</f>
        <v/>
      </c>
      <c r="G6" s="23" t="n">
        <v>30</v>
      </c>
      <c r="H6" s="28">
        <f>F6/G6</f>
        <v/>
      </c>
      <c r="I6" s="23" t="inlineStr">
        <is>
          <t>Normale</t>
        </is>
      </c>
      <c r="J6" s="23" t="inlineStr"/>
    </row>
    <row r="7">
      <c r="A7" s="16" t="inlineStr">
        <is>
          <t>15/01/2024</t>
        </is>
      </c>
      <c r="B7" s="16" t="n">
        <v>2</v>
      </c>
      <c r="C7" s="16" t="inlineStr">
        <is>
          <t>CTR002</t>
        </is>
      </c>
      <c r="D7" s="29" t="n">
        <v>98</v>
      </c>
      <c r="E7" s="29" t="n">
        <v>110</v>
      </c>
      <c r="F7" s="29">
        <f>E7-D7</f>
        <v/>
      </c>
      <c r="G7" s="16" t="n">
        <v>30</v>
      </c>
      <c r="H7" s="29">
        <f>F7/G7</f>
        <v/>
      </c>
      <c r="I7" s="23" t="inlineStr">
        <is>
          <t>Normale</t>
        </is>
      </c>
      <c r="J7" s="16" t="inlineStr"/>
    </row>
    <row r="8">
      <c r="A8" s="23" t="inlineStr">
        <is>
          <t>14/02/2024</t>
        </is>
      </c>
      <c r="B8" s="23" t="n">
        <v>2</v>
      </c>
      <c r="C8" s="23" t="inlineStr">
        <is>
          <t>CTR002</t>
        </is>
      </c>
      <c r="D8" s="28" t="n">
        <v>113</v>
      </c>
      <c r="E8" s="28" t="n">
        <v>122</v>
      </c>
      <c r="F8" s="28">
        <f>E8-D8</f>
        <v/>
      </c>
      <c r="G8" s="23" t="n">
        <v>30</v>
      </c>
      <c r="H8" s="28">
        <f>F8/G8</f>
        <v/>
      </c>
      <c r="I8" s="23" t="inlineStr">
        <is>
          <t>Normale</t>
        </is>
      </c>
      <c r="J8" s="23" t="inlineStr"/>
    </row>
    <row r="9">
      <c r="A9" s="16" t="inlineStr">
        <is>
          <t>15/03/2024</t>
        </is>
      </c>
      <c r="B9" s="16" t="n">
        <v>2</v>
      </c>
      <c r="C9" s="16" t="inlineStr">
        <is>
          <t>CTR002</t>
        </is>
      </c>
      <c r="D9" s="29" t="n">
        <v>118</v>
      </c>
      <c r="E9" s="29" t="n">
        <v>131</v>
      </c>
      <c r="F9" s="29">
        <f>E9-D9</f>
        <v/>
      </c>
      <c r="G9" s="16" t="n">
        <v>30</v>
      </c>
      <c r="H9" s="29">
        <f>F9/G9</f>
        <v/>
      </c>
      <c r="I9" s="5" t="inlineStr">
        <is>
          <t>Alto</t>
        </is>
      </c>
      <c r="J9" s="16" t="inlineStr"/>
    </row>
    <row r="10">
      <c r="A10" s="23" t="inlineStr">
        <is>
          <t>15/01/2024</t>
        </is>
      </c>
      <c r="B10" s="23" t="n">
        <v>3</v>
      </c>
      <c r="C10" s="23" t="inlineStr">
        <is>
          <t>CTR003</t>
        </is>
      </c>
      <c r="D10" s="28" t="n">
        <v>156</v>
      </c>
      <c r="E10" s="28" t="n">
        <v>166</v>
      </c>
      <c r="F10" s="28">
        <f>E10-D10</f>
        <v/>
      </c>
      <c r="G10" s="23" t="n">
        <v>30</v>
      </c>
      <c r="H10" s="28">
        <f>F10/G10</f>
        <v/>
      </c>
      <c r="I10" s="23" t="inlineStr">
        <is>
          <t>Normale</t>
        </is>
      </c>
      <c r="J10" s="23" t="inlineStr"/>
    </row>
    <row r="11">
      <c r="A11" s="16" t="inlineStr">
        <is>
          <t>14/02/2024</t>
        </is>
      </c>
      <c r="B11" s="16" t="n">
        <v>3</v>
      </c>
      <c r="C11" s="16" t="inlineStr">
        <is>
          <t>CTR003</t>
        </is>
      </c>
      <c r="D11" s="29" t="n">
        <v>171</v>
      </c>
      <c r="E11" s="29" t="n">
        <v>179</v>
      </c>
      <c r="F11" s="29">
        <f>E11-D11</f>
        <v/>
      </c>
      <c r="G11" s="16" t="n">
        <v>30</v>
      </c>
      <c r="H11" s="29">
        <f>F11/G11</f>
        <v/>
      </c>
      <c r="I11" s="23" t="inlineStr">
        <is>
          <t>Normale</t>
        </is>
      </c>
      <c r="J11" s="16" t="inlineStr"/>
    </row>
    <row r="12">
      <c r="A12" s="23" t="inlineStr">
        <is>
          <t>15/03/2024</t>
        </is>
      </c>
      <c r="B12" s="23" t="n">
        <v>3</v>
      </c>
      <c r="C12" s="23" t="inlineStr">
        <is>
          <t>CTR003</t>
        </is>
      </c>
      <c r="D12" s="28" t="n">
        <v>178</v>
      </c>
      <c r="E12" s="28" t="n">
        <v>190</v>
      </c>
      <c r="F12" s="28">
        <f>E12-D12</f>
        <v/>
      </c>
      <c r="G12" s="23" t="n">
        <v>30</v>
      </c>
      <c r="H12" s="28">
        <f>F12/G12</f>
        <v/>
      </c>
      <c r="I12" s="23" t="inlineStr">
        <is>
          <t>Normale</t>
        </is>
      </c>
      <c r="J12" s="23" t="inlineStr"/>
    </row>
    <row r="13">
      <c r="A13" s="16" t="inlineStr">
        <is>
          <t>15/01/2024</t>
        </is>
      </c>
      <c r="B13" s="16" t="n">
        <v>4</v>
      </c>
      <c r="C13" s="16" t="inlineStr">
        <is>
          <t>CTR004</t>
        </is>
      </c>
      <c r="D13" s="29" t="n">
        <v>72</v>
      </c>
      <c r="E13" s="29" t="n">
        <v>85</v>
      </c>
      <c r="F13" s="29">
        <f>E13-D13</f>
        <v/>
      </c>
      <c r="G13" s="16" t="n">
        <v>30</v>
      </c>
      <c r="H13" s="29">
        <f>F13/G13</f>
        <v/>
      </c>
      <c r="I13" s="5" t="inlineStr">
        <is>
          <t>Alto</t>
        </is>
      </c>
      <c r="J13" s="16" t="inlineStr"/>
    </row>
    <row r="14">
      <c r="A14" s="23" t="inlineStr">
        <is>
          <t>14/02/2024</t>
        </is>
      </c>
      <c r="B14" s="23" t="n">
        <v>4</v>
      </c>
      <c r="C14" s="23" t="inlineStr">
        <is>
          <t>CTR004</t>
        </is>
      </c>
      <c r="D14" s="28" t="n">
        <v>86</v>
      </c>
      <c r="E14" s="28" t="n">
        <v>94</v>
      </c>
      <c r="F14" s="28">
        <f>E14-D14</f>
        <v/>
      </c>
      <c r="G14" s="23" t="n">
        <v>30</v>
      </c>
      <c r="H14" s="28">
        <f>F14/G14</f>
        <v/>
      </c>
      <c r="I14" s="23" t="inlineStr">
        <is>
          <t>Normale</t>
        </is>
      </c>
      <c r="J14" s="23" t="inlineStr"/>
    </row>
    <row r="15">
      <c r="A15" s="16" t="inlineStr">
        <is>
          <t>15/03/2024</t>
        </is>
      </c>
      <c r="B15" s="16" t="n">
        <v>4</v>
      </c>
      <c r="C15" s="16" t="inlineStr">
        <is>
          <t>CTR004</t>
        </is>
      </c>
      <c r="D15" s="29" t="n">
        <v>88</v>
      </c>
      <c r="E15" s="29" t="n">
        <v>102</v>
      </c>
      <c r="F15" s="29">
        <f>E15-D15</f>
        <v/>
      </c>
      <c r="G15" s="16" t="n">
        <v>30</v>
      </c>
      <c r="H15" s="29">
        <f>F15/G15</f>
        <v/>
      </c>
      <c r="I15" s="5" t="inlineStr">
        <is>
          <t>Alto</t>
        </is>
      </c>
      <c r="J15" s="16" t="inlineStr"/>
    </row>
    <row r="16">
      <c r="A16" s="23" t="inlineStr">
        <is>
          <t>15/01/2024</t>
        </is>
      </c>
      <c r="B16" s="23" t="n">
        <v>5</v>
      </c>
      <c r="C16" s="23" t="inlineStr">
        <is>
          <t>CTR005</t>
        </is>
      </c>
      <c r="D16" s="28" t="n">
        <v>98</v>
      </c>
      <c r="E16" s="28" t="n">
        <v>106</v>
      </c>
      <c r="F16" s="28">
        <f>E16-D16</f>
        <v/>
      </c>
      <c r="G16" s="23" t="n">
        <v>30</v>
      </c>
      <c r="H16" s="28">
        <f>F16/G16</f>
        <v/>
      </c>
      <c r="I16" s="23" t="inlineStr">
        <is>
          <t>Normale</t>
        </is>
      </c>
      <c r="J16" s="23" t="inlineStr"/>
    </row>
    <row r="17">
      <c r="A17" s="16" t="inlineStr">
        <is>
          <t>14/02/2024</t>
        </is>
      </c>
      <c r="B17" s="16" t="n">
        <v>5</v>
      </c>
      <c r="C17" s="16" t="inlineStr">
        <is>
          <t>CTR005</t>
        </is>
      </c>
      <c r="D17" s="29" t="n">
        <v>106</v>
      </c>
      <c r="E17" s="29" t="n">
        <v>119</v>
      </c>
      <c r="F17" s="29">
        <f>E17-D17</f>
        <v/>
      </c>
      <c r="G17" s="16" t="n">
        <v>30</v>
      </c>
      <c r="H17" s="29">
        <f>F17/G17</f>
        <v/>
      </c>
      <c r="I17" s="5" t="inlineStr">
        <is>
          <t>Alto</t>
        </is>
      </c>
      <c r="J17" s="16" t="inlineStr"/>
    </row>
    <row r="18">
      <c r="A18" s="23" t="inlineStr">
        <is>
          <t>15/03/2024</t>
        </is>
      </c>
      <c r="B18" s="23" t="n">
        <v>5</v>
      </c>
      <c r="C18" s="23" t="inlineStr">
        <is>
          <t>CTR005</t>
        </is>
      </c>
      <c r="D18" s="28" t="n">
        <v>128</v>
      </c>
      <c r="E18" s="28" t="n">
        <v>136</v>
      </c>
      <c r="F18" s="28">
        <f>E18-D18</f>
        <v/>
      </c>
      <c r="G18" s="23" t="n">
        <v>30</v>
      </c>
      <c r="H18" s="28">
        <f>F18/G18</f>
        <v/>
      </c>
      <c r="I18" s="23" t="inlineStr">
        <is>
          <t>Normale</t>
        </is>
      </c>
      <c r="J18" s="23" t="inlineStr"/>
    </row>
    <row r="19">
      <c r="A19" s="16" t="inlineStr">
        <is>
          <t>15/01/2024</t>
        </is>
      </c>
      <c r="B19" s="16" t="n">
        <v>6</v>
      </c>
      <c r="C19" s="16" t="inlineStr">
        <is>
          <t>CTR006</t>
        </is>
      </c>
      <c r="D19" s="29" t="n">
        <v>135</v>
      </c>
      <c r="E19" s="29" t="n">
        <v>149</v>
      </c>
      <c r="F19" s="29">
        <f>E19-D19</f>
        <v/>
      </c>
      <c r="G19" s="16" t="n">
        <v>30</v>
      </c>
      <c r="H19" s="29">
        <f>F19/G19</f>
        <v/>
      </c>
      <c r="I19" s="5" t="inlineStr">
        <is>
          <t>Alto</t>
        </is>
      </c>
      <c r="J19" s="16" t="inlineStr"/>
    </row>
    <row r="20">
      <c r="A20" s="23" t="inlineStr">
        <is>
          <t>14/02/2024</t>
        </is>
      </c>
      <c r="B20" s="23" t="n">
        <v>6</v>
      </c>
      <c r="C20" s="23" t="inlineStr">
        <is>
          <t>CTR006</t>
        </is>
      </c>
      <c r="D20" s="28" t="n">
        <v>150</v>
      </c>
      <c r="E20" s="28" t="n">
        <v>161</v>
      </c>
      <c r="F20" s="28">
        <f>E20-D20</f>
        <v/>
      </c>
      <c r="G20" s="23" t="n">
        <v>30</v>
      </c>
      <c r="H20" s="28">
        <f>F20/G20</f>
        <v/>
      </c>
      <c r="I20" s="23" t="inlineStr">
        <is>
          <t>Normale</t>
        </is>
      </c>
      <c r="J20" s="23" t="inlineStr"/>
    </row>
    <row r="21">
      <c r="A21" s="16" t="inlineStr">
        <is>
          <t>15/03/2024</t>
        </is>
      </c>
      <c r="B21" s="16" t="n">
        <v>6</v>
      </c>
      <c r="C21" s="16" t="inlineStr">
        <is>
          <t>CTR006</t>
        </is>
      </c>
      <c r="D21" s="29" t="n">
        <v>163</v>
      </c>
      <c r="E21" s="29" t="n">
        <v>173</v>
      </c>
      <c r="F21" s="29">
        <f>E21-D21</f>
        <v/>
      </c>
      <c r="G21" s="16" t="n">
        <v>30</v>
      </c>
      <c r="H21" s="29">
        <f>F21/G21</f>
        <v/>
      </c>
      <c r="I21" s="23" t="inlineStr">
        <is>
          <t>Normale</t>
        </is>
      </c>
      <c r="J21" s="16" t="inlineStr"/>
    </row>
    <row r="22">
      <c r="A22" s="23" t="inlineStr">
        <is>
          <t>15/01/2024</t>
        </is>
      </c>
      <c r="B22" s="23" t="n">
        <v>7</v>
      </c>
      <c r="C22" s="23" t="inlineStr">
        <is>
          <t>CTR007</t>
        </is>
      </c>
      <c r="D22" s="28" t="n">
        <v>162</v>
      </c>
      <c r="E22" s="28" t="n">
        <v>173</v>
      </c>
      <c r="F22" s="28">
        <f>E22-D22</f>
        <v/>
      </c>
      <c r="G22" s="23" t="n">
        <v>30</v>
      </c>
      <c r="H22" s="28">
        <f>F22/G22</f>
        <v/>
      </c>
      <c r="I22" s="23" t="inlineStr">
        <is>
          <t>Normale</t>
        </is>
      </c>
      <c r="J22" s="23" t="inlineStr"/>
    </row>
    <row r="23">
      <c r="A23" s="16" t="inlineStr">
        <is>
          <t>14/02/2024</t>
        </is>
      </c>
      <c r="B23" s="16" t="n">
        <v>7</v>
      </c>
      <c r="C23" s="16" t="inlineStr">
        <is>
          <t>CTR007</t>
        </is>
      </c>
      <c r="D23" s="29" t="n">
        <v>173</v>
      </c>
      <c r="E23" s="29" t="n">
        <v>184</v>
      </c>
      <c r="F23" s="29">
        <f>E23-D23</f>
        <v/>
      </c>
      <c r="G23" s="16" t="n">
        <v>30</v>
      </c>
      <c r="H23" s="29">
        <f>F23/G23</f>
        <v/>
      </c>
      <c r="I23" s="23" t="inlineStr">
        <is>
          <t>Normale</t>
        </is>
      </c>
      <c r="J23" s="16" t="inlineStr"/>
    </row>
    <row r="24">
      <c r="A24" s="23" t="inlineStr">
        <is>
          <t>15/03/2024</t>
        </is>
      </c>
      <c r="B24" s="23" t="n">
        <v>7</v>
      </c>
      <c r="C24" s="23" t="inlineStr">
        <is>
          <t>CTR007</t>
        </is>
      </c>
      <c r="D24" s="28" t="n">
        <v>186</v>
      </c>
      <c r="E24" s="28" t="n">
        <v>198</v>
      </c>
      <c r="F24" s="28">
        <f>E24-D24</f>
        <v/>
      </c>
      <c r="G24" s="23" t="n">
        <v>30</v>
      </c>
      <c r="H24" s="28">
        <f>F24/G24</f>
        <v/>
      </c>
      <c r="I24" s="23" t="inlineStr">
        <is>
          <t>Normale</t>
        </is>
      </c>
      <c r="J24" s="23" t="inlineStr"/>
    </row>
    <row r="25">
      <c r="A25" s="16" t="inlineStr">
        <is>
          <t>15/01/2024</t>
        </is>
      </c>
      <c r="B25" s="16" t="n">
        <v>8</v>
      </c>
      <c r="C25" s="16" t="inlineStr">
        <is>
          <t>CTR008</t>
        </is>
      </c>
      <c r="D25" s="29" t="n">
        <v>104</v>
      </c>
      <c r="E25" s="29" t="n">
        <v>118</v>
      </c>
      <c r="F25" s="29">
        <f>E25-D25</f>
        <v/>
      </c>
      <c r="G25" s="16" t="n">
        <v>30</v>
      </c>
      <c r="H25" s="29">
        <f>F25/G25</f>
        <v/>
      </c>
      <c r="I25" s="5" t="inlineStr">
        <is>
          <t>Alto</t>
        </is>
      </c>
      <c r="J25" s="16" t="inlineStr"/>
    </row>
    <row r="26">
      <c r="A26" s="23" t="inlineStr">
        <is>
          <t>14/02/2024</t>
        </is>
      </c>
      <c r="B26" s="23" t="n">
        <v>8</v>
      </c>
      <c r="C26" s="23" t="inlineStr">
        <is>
          <t>CTR008</t>
        </is>
      </c>
      <c r="D26" s="28" t="n">
        <v>117</v>
      </c>
      <c r="E26" s="28" t="n">
        <v>127</v>
      </c>
      <c r="F26" s="28">
        <f>E26-D26</f>
        <v/>
      </c>
      <c r="G26" s="23" t="n">
        <v>30</v>
      </c>
      <c r="H26" s="28">
        <f>F26/G26</f>
        <v/>
      </c>
      <c r="I26" s="23" t="inlineStr">
        <is>
          <t>Normale</t>
        </is>
      </c>
      <c r="J26" s="23" t="inlineStr"/>
    </row>
    <row r="27">
      <c r="A27" s="16" t="inlineStr">
        <is>
          <t>15/03/2024</t>
        </is>
      </c>
      <c r="B27" s="16" t="n">
        <v>8</v>
      </c>
      <c r="C27" s="16" t="inlineStr">
        <is>
          <t>CTR008</t>
        </is>
      </c>
      <c r="D27" s="29" t="n">
        <v>128</v>
      </c>
      <c r="E27" s="29" t="n">
        <v>141</v>
      </c>
      <c r="F27" s="29">
        <f>E27-D27</f>
        <v/>
      </c>
      <c r="G27" s="16" t="n">
        <v>30</v>
      </c>
      <c r="H27" s="29">
        <f>F27/G27</f>
        <v/>
      </c>
      <c r="I27" s="5" t="inlineStr">
        <is>
          <t>Alto</t>
        </is>
      </c>
      <c r="J27" s="16" t="inlineStr"/>
    </row>
    <row r="28">
      <c r="A28" s="23" t="inlineStr">
        <is>
          <t>15/01/2024</t>
        </is>
      </c>
      <c r="B28" s="23" t="n">
        <v>9</v>
      </c>
      <c r="C28" s="23" t="inlineStr">
        <is>
          <t>CTR009</t>
        </is>
      </c>
      <c r="D28" s="28" t="n">
        <v>128</v>
      </c>
      <c r="E28" s="28" t="n">
        <v>142</v>
      </c>
      <c r="F28" s="28">
        <f>E28-D28</f>
        <v/>
      </c>
      <c r="G28" s="23" t="n">
        <v>30</v>
      </c>
      <c r="H28" s="28">
        <f>F28/G28</f>
        <v/>
      </c>
      <c r="I28" s="5" t="inlineStr">
        <is>
          <t>Alto</t>
        </is>
      </c>
      <c r="J28" s="23" t="inlineStr"/>
    </row>
    <row r="29">
      <c r="A29" s="16" t="inlineStr">
        <is>
          <t>14/02/2024</t>
        </is>
      </c>
      <c r="B29" s="16" t="n">
        <v>9</v>
      </c>
      <c r="C29" s="16" t="inlineStr">
        <is>
          <t>CTR009</t>
        </is>
      </c>
      <c r="D29" s="29" t="n">
        <v>137</v>
      </c>
      <c r="E29" s="29" t="n">
        <v>147</v>
      </c>
      <c r="F29" s="29">
        <f>E29-D29</f>
        <v/>
      </c>
      <c r="G29" s="16" t="n">
        <v>30</v>
      </c>
      <c r="H29" s="29">
        <f>F29/G29</f>
        <v/>
      </c>
      <c r="I29" s="23" t="inlineStr">
        <is>
          <t>Normale</t>
        </is>
      </c>
      <c r="J29" s="16" t="inlineStr"/>
    </row>
    <row r="30">
      <c r="A30" s="23" t="inlineStr">
        <is>
          <t>15/03/2024</t>
        </is>
      </c>
      <c r="B30" s="23" t="n">
        <v>9</v>
      </c>
      <c r="C30" s="23" t="inlineStr">
        <is>
          <t>CTR009</t>
        </is>
      </c>
      <c r="D30" s="28" t="n">
        <v>144</v>
      </c>
      <c r="E30" s="28" t="n">
        <v>155</v>
      </c>
      <c r="F30" s="28">
        <f>E30-D30</f>
        <v/>
      </c>
      <c r="G30" s="23" t="n">
        <v>30</v>
      </c>
      <c r="H30" s="28">
        <f>F30/G30</f>
        <v/>
      </c>
      <c r="I30" s="23" t="inlineStr">
        <is>
          <t>Normale</t>
        </is>
      </c>
      <c r="J30" s="23" t="inlineStr"/>
    </row>
    <row r="31">
      <c r="A31" s="16" t="inlineStr">
        <is>
          <t>15/01/2024</t>
        </is>
      </c>
      <c r="B31" s="16" t="n">
        <v>10</v>
      </c>
      <c r="C31" s="16" t="inlineStr">
        <is>
          <t>CTR010</t>
        </is>
      </c>
      <c r="D31" s="29" t="n">
        <v>95</v>
      </c>
      <c r="E31" s="29" t="n">
        <v>105</v>
      </c>
      <c r="F31" s="29">
        <f>E31-D31</f>
        <v/>
      </c>
      <c r="G31" s="16" t="n">
        <v>30</v>
      </c>
      <c r="H31" s="29">
        <f>F31/G31</f>
        <v/>
      </c>
      <c r="I31" s="23" t="inlineStr">
        <is>
          <t>Normale</t>
        </is>
      </c>
      <c r="J31" s="16" t="inlineStr"/>
    </row>
    <row r="32">
      <c r="A32" s="23" t="inlineStr">
        <is>
          <t>14/02/2024</t>
        </is>
      </c>
      <c r="B32" s="23" t="n">
        <v>10</v>
      </c>
      <c r="C32" s="23" t="inlineStr">
        <is>
          <t>CTR010</t>
        </is>
      </c>
      <c r="D32" s="28" t="n">
        <v>105</v>
      </c>
      <c r="E32" s="28" t="n">
        <v>119</v>
      </c>
      <c r="F32" s="28">
        <f>E32-D32</f>
        <v/>
      </c>
      <c r="G32" s="23" t="n">
        <v>30</v>
      </c>
      <c r="H32" s="28">
        <f>F32/G32</f>
        <v/>
      </c>
      <c r="I32" s="5" t="inlineStr">
        <is>
          <t>Alto</t>
        </is>
      </c>
      <c r="J32" s="23" t="inlineStr"/>
    </row>
    <row r="33">
      <c r="A33" s="16" t="inlineStr">
        <is>
          <t>15/03/2024</t>
        </is>
      </c>
      <c r="B33" s="16" t="n">
        <v>10</v>
      </c>
      <c r="C33" s="16" t="inlineStr">
        <is>
          <t>CTR010</t>
        </is>
      </c>
      <c r="D33" s="29" t="n">
        <v>115</v>
      </c>
      <c r="E33" s="29" t="n">
        <v>128</v>
      </c>
      <c r="F33" s="29">
        <f>E33-D33</f>
        <v/>
      </c>
      <c r="G33" s="16" t="n">
        <v>30</v>
      </c>
      <c r="H33" s="29">
        <f>F33/G33</f>
        <v/>
      </c>
      <c r="I33" s="5" t="inlineStr">
        <is>
          <t>Alto</t>
        </is>
      </c>
      <c r="J33" s="16" t="inlineStr"/>
    </row>
    <row r="34">
      <c r="A34" s="23" t="inlineStr">
        <is>
          <t>15/01/2024</t>
        </is>
      </c>
      <c r="B34" s="23" t="n">
        <v>11</v>
      </c>
      <c r="C34" s="23" t="inlineStr">
        <is>
          <t>CTR011</t>
        </is>
      </c>
      <c r="D34" s="28" t="n">
        <v>148</v>
      </c>
      <c r="E34" s="28" t="n">
        <v>161</v>
      </c>
      <c r="F34" s="28">
        <f>E34-D34</f>
        <v/>
      </c>
      <c r="G34" s="23" t="n">
        <v>30</v>
      </c>
      <c r="H34" s="28">
        <f>F34/G34</f>
        <v/>
      </c>
      <c r="I34" s="5" t="inlineStr">
        <is>
          <t>Alto</t>
        </is>
      </c>
      <c r="J34" s="23" t="inlineStr"/>
    </row>
    <row r="35">
      <c r="A35" s="16" t="inlineStr">
        <is>
          <t>14/02/2024</t>
        </is>
      </c>
      <c r="B35" s="16" t="n">
        <v>11</v>
      </c>
      <c r="C35" s="16" t="inlineStr">
        <is>
          <t>CTR011</t>
        </is>
      </c>
      <c r="D35" s="29" t="n">
        <v>158</v>
      </c>
      <c r="E35" s="29" t="n">
        <v>171</v>
      </c>
      <c r="F35" s="29">
        <f>E35-D35</f>
        <v/>
      </c>
      <c r="G35" s="16" t="n">
        <v>30</v>
      </c>
      <c r="H35" s="29">
        <f>F35/G35</f>
        <v/>
      </c>
      <c r="I35" s="5" t="inlineStr">
        <is>
          <t>Alto</t>
        </is>
      </c>
      <c r="J35" s="16" t="inlineStr"/>
    </row>
    <row r="36">
      <c r="A36" s="23" t="inlineStr">
        <is>
          <t>15/03/2024</t>
        </is>
      </c>
      <c r="B36" s="23" t="n">
        <v>11</v>
      </c>
      <c r="C36" s="23" t="inlineStr">
        <is>
          <t>CTR011</t>
        </is>
      </c>
      <c r="D36" s="28" t="n">
        <v>170</v>
      </c>
      <c r="E36" s="28" t="n">
        <v>182</v>
      </c>
      <c r="F36" s="28">
        <f>E36-D36</f>
        <v/>
      </c>
      <c r="G36" s="23" t="n">
        <v>30</v>
      </c>
      <c r="H36" s="28">
        <f>F36/G36</f>
        <v/>
      </c>
      <c r="I36" s="23" t="inlineStr">
        <is>
          <t>Normale</t>
        </is>
      </c>
      <c r="J36" s="23" t="inlineStr"/>
    </row>
    <row r="37">
      <c r="A37" s="16" t="inlineStr">
        <is>
          <t>15/01/2024</t>
        </is>
      </c>
      <c r="B37" s="16" t="n">
        <v>12</v>
      </c>
      <c r="C37" s="16" t="inlineStr">
        <is>
          <t>CTR012</t>
        </is>
      </c>
      <c r="D37" s="29" t="n">
        <v>68</v>
      </c>
      <c r="E37" s="29" t="n">
        <v>83</v>
      </c>
      <c r="F37" s="29">
        <f>E37-D37</f>
        <v/>
      </c>
      <c r="G37" s="16" t="n">
        <v>30</v>
      </c>
      <c r="H37" s="29">
        <f>F37/G37</f>
        <v/>
      </c>
      <c r="I37" s="5" t="inlineStr">
        <is>
          <t>Alto</t>
        </is>
      </c>
      <c r="J37" s="16" t="inlineStr"/>
    </row>
    <row r="38">
      <c r="A38" s="23" t="inlineStr">
        <is>
          <t>14/02/2024</t>
        </is>
      </c>
      <c r="B38" s="23" t="n">
        <v>12</v>
      </c>
      <c r="C38" s="23" t="inlineStr">
        <is>
          <t>CTR012</t>
        </is>
      </c>
      <c r="D38" s="28" t="n">
        <v>81</v>
      </c>
      <c r="E38" s="28" t="n">
        <v>89</v>
      </c>
      <c r="F38" s="28">
        <f>E38-D38</f>
        <v/>
      </c>
      <c r="G38" s="23" t="n">
        <v>30</v>
      </c>
      <c r="H38" s="28">
        <f>F38/G38</f>
        <v/>
      </c>
      <c r="I38" s="23" t="inlineStr">
        <is>
          <t>Normale</t>
        </is>
      </c>
      <c r="J38" s="23" t="inlineStr"/>
    </row>
    <row r="39">
      <c r="A39" s="16" t="inlineStr">
        <is>
          <t>15/03/2024</t>
        </is>
      </c>
      <c r="B39" s="16" t="n">
        <v>12</v>
      </c>
      <c r="C39" s="16" t="inlineStr">
        <is>
          <t>CTR012</t>
        </is>
      </c>
      <c r="D39" s="29" t="n">
        <v>94</v>
      </c>
      <c r="E39" s="29" t="n">
        <v>105</v>
      </c>
      <c r="F39" s="29">
        <f>E39-D39</f>
        <v/>
      </c>
      <c r="G39" s="16" t="n">
        <v>30</v>
      </c>
      <c r="H39" s="29">
        <f>F39/G39</f>
        <v/>
      </c>
      <c r="I39" s="23" t="inlineStr">
        <is>
          <t>Normale</t>
        </is>
      </c>
      <c r="J39" s="16" t="inlineStr"/>
    </row>
  </sheetData>
  <mergeCells count="1">
    <mergeCell ref="A1:J1"/>
  </mergeCells>
  <dataValidations count="1">
    <dataValidation sqref="I4:I40" showErrorMessage="1" showInputMessage="1" allowBlank="0" type="list">
      <formula1>"Normale,Alto,Basso"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9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13" customWidth="1" min="3" max="3"/>
    <col width="11" customWidth="1" min="4" max="4"/>
    <col width="13" customWidth="1" min="5" max="5"/>
    <col width="12" customWidth="1" min="6" max="6"/>
    <col width="14" customWidth="1" min="7" max="7"/>
    <col width="12" customWidth="1" min="8" max="8"/>
    <col width="14" customWidth="1" min="9" max="9"/>
    <col width="14" customWidth="1" min="10" max="10"/>
    <col width="13" customWidth="1" min="11" max="11"/>
    <col width="13" customWidth="1" min="12" max="12"/>
  </cols>
  <sheetData>
    <row r="1">
      <c r="A1" s="22" t="inlineStr">
        <is>
          <t>RIPARTIZIONE COSTI ACQUA CONDOMINIALE</t>
        </is>
      </c>
    </row>
    <row r="3">
      <c r="A3" s="2" t="inlineStr">
        <is>
          <t>Periodo di Riferimento:</t>
        </is>
      </c>
      <c r="B3" s="30" t="inlineStr">
        <is>
          <t>Trimestre 1/2024</t>
        </is>
      </c>
      <c r="D3" s="2" t="inlineStr">
        <is>
          <t>Consumo Totale (m³):</t>
        </is>
      </c>
      <c r="E3" s="30" t="n">
        <v>425</v>
      </c>
    </row>
    <row r="4">
      <c r="A4" s="2" t="inlineStr">
        <is>
          <t>Costo Totale Acqua (€):</t>
        </is>
      </c>
      <c r="B4" s="31" t="n">
        <v>850.5</v>
      </c>
      <c r="D4" s="2" t="inlineStr">
        <is>
          <t>Costo al m³ (€):</t>
        </is>
      </c>
      <c r="E4" s="32">
        <f>B4/E3</f>
        <v/>
      </c>
    </row>
    <row r="6">
      <c r="A6" s="12" t="inlineStr">
        <is>
          <t>N° Unità</t>
        </is>
      </c>
      <c r="B6" s="12" t="inlineStr">
        <is>
          <t>Proprietario</t>
        </is>
      </c>
      <c r="C6" s="12" t="inlineStr">
        <is>
          <t>N° Occupanti</t>
        </is>
      </c>
      <c r="D6" s="12" t="inlineStr">
        <is>
          <t>Millesimi</t>
        </is>
      </c>
      <c r="E6" s="12" t="inlineStr">
        <is>
          <t>Consumo (m³)</t>
        </is>
      </c>
      <c r="F6" s="12" t="inlineStr">
        <is>
          <t>Quota Cons. %</t>
        </is>
      </c>
      <c r="G6" s="12" t="inlineStr">
        <is>
          <t>Importo Cons. (€)</t>
        </is>
      </c>
      <c r="H6" s="12" t="inlineStr">
        <is>
          <t>Quota Mill. %</t>
        </is>
      </c>
      <c r="I6" s="12" t="inlineStr">
        <is>
          <t>Importo Mill. (€)</t>
        </is>
      </c>
      <c r="J6" s="12" t="inlineStr">
        <is>
          <t>Totale Quota (€)</t>
        </is>
      </c>
      <c r="K6" s="12" t="inlineStr">
        <is>
          <t>Stato Pagam.</t>
        </is>
      </c>
      <c r="L6" s="12" t="inlineStr">
        <is>
          <t>Data Pagam.</t>
        </is>
      </c>
    </row>
    <row r="7">
      <c r="A7" s="16" t="n">
        <v>1</v>
      </c>
      <c r="B7" s="16" t="inlineStr">
        <is>
          <t>Mario Rossi</t>
        </is>
      </c>
      <c r="C7" s="16" t="n">
        <v>3</v>
      </c>
      <c r="D7" s="17" t="n">
        <v>45.5</v>
      </c>
      <c r="E7" s="17" t="n">
        <v>35</v>
      </c>
      <c r="F7" s="17">
        <f>E7/$E$3*100</f>
        <v/>
      </c>
      <c r="G7" s="18">
        <f>E7*$E$4*0.6</f>
        <v/>
      </c>
      <c r="H7" s="17">
        <f>D7/SUM($D$7:$D$18)*100</f>
        <v/>
      </c>
      <c r="I7" s="18">
        <f>$B$4*0.4*D7/SUM($D$7:$D$18)</f>
        <v/>
      </c>
      <c r="J7" s="18">
        <f>G7+I7</f>
        <v/>
      </c>
      <c r="K7" s="4" t="inlineStr">
        <is>
          <t>Pagato</t>
        </is>
      </c>
      <c r="L7" s="16" t="inlineStr">
        <is>
          <t>19/04/2024</t>
        </is>
      </c>
    </row>
    <row r="8">
      <c r="A8" s="23" t="n">
        <v>2</v>
      </c>
      <c r="B8" s="23" t="inlineStr">
        <is>
          <t>Laura Bianchi</t>
        </is>
      </c>
      <c r="C8" s="23" t="n">
        <v>2</v>
      </c>
      <c r="D8" s="24" t="n">
        <v>38.2</v>
      </c>
      <c r="E8" s="24" t="n">
        <v>28</v>
      </c>
      <c r="F8" s="24">
        <f>E8/$E$3*100</f>
        <v/>
      </c>
      <c r="G8" s="25">
        <f>E8*$E$4*0.6</f>
        <v/>
      </c>
      <c r="H8" s="24">
        <f>D8/SUM($D$7:$D$18)*100</f>
        <v/>
      </c>
      <c r="I8" s="25">
        <f>$B$4*0.4*D8/SUM($D$7:$D$18)</f>
        <v/>
      </c>
      <c r="J8" s="25">
        <f>G8+I8</f>
        <v/>
      </c>
      <c r="K8" s="4" t="inlineStr">
        <is>
          <t>Pagato</t>
        </is>
      </c>
      <c r="L8" s="23" t="inlineStr">
        <is>
          <t>21/04/2024</t>
        </is>
      </c>
    </row>
    <row r="9">
      <c r="A9" s="16" t="n">
        <v>3</v>
      </c>
      <c r="B9" s="16" t="inlineStr">
        <is>
          <t>Giuseppe Verdi</t>
        </is>
      </c>
      <c r="C9" s="16" t="n">
        <v>4</v>
      </c>
      <c r="D9" s="17" t="n">
        <v>52.3</v>
      </c>
      <c r="E9" s="17" t="n">
        <v>42</v>
      </c>
      <c r="F9" s="17">
        <f>E9/$E$3*100</f>
        <v/>
      </c>
      <c r="G9" s="18">
        <f>E9*$E$4*0.6</f>
        <v/>
      </c>
      <c r="H9" s="17">
        <f>D9/SUM($D$7:$D$18)*100</f>
        <v/>
      </c>
      <c r="I9" s="18">
        <f>$B$4*0.4*D9/SUM($D$7:$D$18)</f>
        <v/>
      </c>
      <c r="J9" s="18">
        <f>G9+I9</f>
        <v/>
      </c>
      <c r="K9" s="4" t="inlineStr">
        <is>
          <t>Pagato</t>
        </is>
      </c>
      <c r="L9" s="16" t="inlineStr">
        <is>
          <t>02/04/2024</t>
        </is>
      </c>
    </row>
    <row r="10">
      <c r="A10" s="23" t="n">
        <v>4</v>
      </c>
      <c r="B10" s="23" t="inlineStr">
        <is>
          <t>Anna Ferrari</t>
        </is>
      </c>
      <c r="C10" s="23" t="n">
        <v>1</v>
      </c>
      <c r="D10" s="24" t="n">
        <v>28.4</v>
      </c>
      <c r="E10" s="24" t="n">
        <v>22</v>
      </c>
      <c r="F10" s="24">
        <f>E10/$E$3*100</f>
        <v/>
      </c>
      <c r="G10" s="25">
        <f>E10*$E$4*0.6</f>
        <v/>
      </c>
      <c r="H10" s="24">
        <f>D10/SUM($D$7:$D$18)*100</f>
        <v/>
      </c>
      <c r="I10" s="25">
        <f>$B$4*0.4*D10/SUM($D$7:$D$18)</f>
        <v/>
      </c>
      <c r="J10" s="25">
        <f>G10+I10</f>
        <v/>
      </c>
      <c r="K10" s="4" t="inlineStr">
        <is>
          <t>Pagato</t>
        </is>
      </c>
      <c r="L10" s="23" t="inlineStr">
        <is>
          <t>01/04/2024</t>
        </is>
      </c>
    </row>
    <row r="11">
      <c r="A11" s="16" t="n">
        <v>5</v>
      </c>
      <c r="B11" s="16" t="inlineStr">
        <is>
          <t>Marco Colombo</t>
        </is>
      </c>
      <c r="C11" s="16" t="n">
        <v>2</v>
      </c>
      <c r="D11" s="17" t="n">
        <v>38.2</v>
      </c>
      <c r="E11" s="17" t="n">
        <v>30</v>
      </c>
      <c r="F11" s="17">
        <f>E11/$E$3*100</f>
        <v/>
      </c>
      <c r="G11" s="18">
        <f>E11*$E$4*0.6</f>
        <v/>
      </c>
      <c r="H11" s="17">
        <f>D11/SUM($D$7:$D$18)*100</f>
        <v/>
      </c>
      <c r="I11" s="18">
        <f>$B$4*0.4*D11/SUM($D$7:$D$18)</f>
        <v/>
      </c>
      <c r="J11" s="18">
        <f>G11+I11</f>
        <v/>
      </c>
      <c r="K11" s="4" t="inlineStr">
        <is>
          <t>Pagato</t>
        </is>
      </c>
      <c r="L11" s="16" t="inlineStr">
        <is>
          <t>24/04/2024</t>
        </is>
      </c>
    </row>
    <row r="12">
      <c r="A12" s="23" t="n">
        <v>6</v>
      </c>
      <c r="B12" s="23" t="inlineStr">
        <is>
          <t>Giulia Romano</t>
        </is>
      </c>
      <c r="C12" s="23" t="n">
        <v>3</v>
      </c>
      <c r="D12" s="24" t="n">
        <v>45.5</v>
      </c>
      <c r="E12" s="24" t="n">
        <v>38</v>
      </c>
      <c r="F12" s="24">
        <f>E12/$E$3*100</f>
        <v/>
      </c>
      <c r="G12" s="25">
        <f>E12*$E$4*0.6</f>
        <v/>
      </c>
      <c r="H12" s="24">
        <f>D12/SUM($D$7:$D$18)*100</f>
        <v/>
      </c>
      <c r="I12" s="25">
        <f>$B$4*0.4*D12/SUM($D$7:$D$18)</f>
        <v/>
      </c>
      <c r="J12" s="25">
        <f>G12+I12</f>
        <v/>
      </c>
      <c r="K12" s="5" t="inlineStr">
        <is>
          <t>In Attesa</t>
        </is>
      </c>
      <c r="L12" s="23" t="inlineStr"/>
    </row>
    <row r="13">
      <c r="A13" s="16" t="n">
        <v>7</v>
      </c>
      <c r="B13" s="16" t="inlineStr">
        <is>
          <t>Franco Neri</t>
        </is>
      </c>
      <c r="C13" s="16" t="n">
        <v>4</v>
      </c>
      <c r="D13" s="17" t="n">
        <v>52.3</v>
      </c>
      <c r="E13" s="17" t="n">
        <v>45</v>
      </c>
      <c r="F13" s="17">
        <f>E13/$E$3*100</f>
        <v/>
      </c>
      <c r="G13" s="18">
        <f>E13*$E$4*0.6</f>
        <v/>
      </c>
      <c r="H13" s="17">
        <f>D13/SUM($D$7:$D$18)*100</f>
        <v/>
      </c>
      <c r="I13" s="18">
        <f>$B$4*0.4*D13/SUM($D$7:$D$18)</f>
        <v/>
      </c>
      <c r="J13" s="18">
        <f>G13+I13</f>
        <v/>
      </c>
      <c r="K13" s="4" t="inlineStr">
        <is>
          <t>Pagato</t>
        </is>
      </c>
      <c r="L13" s="16" t="inlineStr">
        <is>
          <t>02/04/2024</t>
        </is>
      </c>
    </row>
    <row r="14">
      <c r="A14" s="23" t="n">
        <v>8</v>
      </c>
      <c r="B14" s="23" t="inlineStr">
        <is>
          <t>Elena Russo</t>
        </is>
      </c>
      <c r="C14" s="23" t="n">
        <v>2</v>
      </c>
      <c r="D14" s="24" t="n">
        <v>38.2</v>
      </c>
      <c r="E14" s="24" t="n">
        <v>32</v>
      </c>
      <c r="F14" s="24">
        <f>E14/$E$3*100</f>
        <v/>
      </c>
      <c r="G14" s="25">
        <f>E14*$E$4*0.6</f>
        <v/>
      </c>
      <c r="H14" s="24">
        <f>D14/SUM($D$7:$D$18)*100</f>
        <v/>
      </c>
      <c r="I14" s="25">
        <f>$B$4*0.4*D14/SUM($D$7:$D$18)</f>
        <v/>
      </c>
      <c r="J14" s="25">
        <f>G14+I14</f>
        <v/>
      </c>
      <c r="K14" s="4" t="inlineStr">
        <is>
          <t>Pagato</t>
        </is>
      </c>
      <c r="L14" s="23" t="inlineStr">
        <is>
          <t>25/04/2024</t>
        </is>
      </c>
    </row>
    <row r="15">
      <c r="A15" s="16" t="n">
        <v>9</v>
      </c>
      <c r="B15" s="16" t="inlineStr">
        <is>
          <t>Roberto Gallo</t>
        </is>
      </c>
      <c r="C15" s="16" t="n">
        <v>3</v>
      </c>
      <c r="D15" s="17" t="n">
        <v>45.5</v>
      </c>
      <c r="E15" s="17" t="n">
        <v>36</v>
      </c>
      <c r="F15" s="17">
        <f>E15/$E$3*100</f>
        <v/>
      </c>
      <c r="G15" s="18">
        <f>E15*$E$4*0.6</f>
        <v/>
      </c>
      <c r="H15" s="17">
        <f>D15/SUM($D$7:$D$18)*100</f>
        <v/>
      </c>
      <c r="I15" s="18">
        <f>$B$4*0.4*D15/SUM($D$7:$D$18)</f>
        <v/>
      </c>
      <c r="J15" s="18">
        <f>G15+I15</f>
        <v/>
      </c>
      <c r="K15" s="5" t="inlineStr">
        <is>
          <t>In Attesa</t>
        </is>
      </c>
      <c r="L15" s="16" t="inlineStr"/>
    </row>
    <row r="16">
      <c r="A16" s="23" t="n">
        <v>10</v>
      </c>
      <c r="B16" s="23" t="inlineStr">
        <is>
          <t>Carla Martini</t>
        </is>
      </c>
      <c r="C16" s="23" t="n">
        <v>2</v>
      </c>
      <c r="D16" s="24" t="n">
        <v>38.2</v>
      </c>
      <c r="E16" s="24" t="n">
        <v>29</v>
      </c>
      <c r="F16" s="24">
        <f>E16/$E$3*100</f>
        <v/>
      </c>
      <c r="G16" s="25">
        <f>E16*$E$4*0.6</f>
        <v/>
      </c>
      <c r="H16" s="24">
        <f>D16/SUM($D$7:$D$18)*100</f>
        <v/>
      </c>
      <c r="I16" s="25">
        <f>$B$4*0.4*D16/SUM($D$7:$D$18)</f>
        <v/>
      </c>
      <c r="J16" s="25">
        <f>G16+I16</f>
        <v/>
      </c>
      <c r="K16" s="5" t="inlineStr">
        <is>
          <t>In Attesa</t>
        </is>
      </c>
      <c r="L16" s="23" t="inlineStr"/>
    </row>
    <row r="17">
      <c r="A17" s="16" t="n">
        <v>11</v>
      </c>
      <c r="B17" s="16" t="inlineStr">
        <is>
          <t>Paolo Ricci</t>
        </is>
      </c>
      <c r="C17" s="16" t="n">
        <v>4</v>
      </c>
      <c r="D17" s="17" t="n">
        <v>52.3</v>
      </c>
      <c r="E17" s="17" t="n">
        <v>44</v>
      </c>
      <c r="F17" s="17">
        <f>E17/$E$3*100</f>
        <v/>
      </c>
      <c r="G17" s="18">
        <f>E17*$E$4*0.6</f>
        <v/>
      </c>
      <c r="H17" s="17">
        <f>D17/SUM($D$7:$D$18)*100</f>
        <v/>
      </c>
      <c r="I17" s="18">
        <f>$B$4*0.4*D17/SUM($D$7:$D$18)</f>
        <v/>
      </c>
      <c r="J17" s="18">
        <f>G17+I17</f>
        <v/>
      </c>
      <c r="K17" s="4" t="inlineStr">
        <is>
          <t>Pagato</t>
        </is>
      </c>
      <c r="L17" s="16" t="inlineStr">
        <is>
          <t>03/04/2024</t>
        </is>
      </c>
    </row>
    <row r="18">
      <c r="A18" s="23" t="n">
        <v>12</v>
      </c>
      <c r="B18" s="23" t="inlineStr">
        <is>
          <t>Sofia Costa</t>
        </is>
      </c>
      <c r="C18" s="23" t="n">
        <v>1</v>
      </c>
      <c r="D18" s="24" t="n">
        <v>28.4</v>
      </c>
      <c r="E18" s="24" t="n">
        <v>24</v>
      </c>
      <c r="F18" s="24">
        <f>E18/$E$3*100</f>
        <v/>
      </c>
      <c r="G18" s="25">
        <f>E18*$E$4*0.6</f>
        <v/>
      </c>
      <c r="H18" s="24">
        <f>D18/SUM($D$7:$D$18)*100</f>
        <v/>
      </c>
      <c r="I18" s="25">
        <f>$B$4*0.4*D18/SUM($D$7:$D$18)</f>
        <v/>
      </c>
      <c r="J18" s="25">
        <f>G18+I18</f>
        <v/>
      </c>
      <c r="K18" s="4" t="inlineStr">
        <is>
          <t>Pagato</t>
        </is>
      </c>
      <c r="L18" s="23" t="inlineStr">
        <is>
          <t>05/04/2024</t>
        </is>
      </c>
    </row>
    <row r="19">
      <c r="A19" s="2" t="inlineStr">
        <is>
          <t>TOTALI</t>
        </is>
      </c>
      <c r="C19" s="33">
        <f>SUM(C7:C18)</f>
        <v/>
      </c>
      <c r="D19" s="33">
        <f>SUM(D7:D18)</f>
        <v/>
      </c>
      <c r="E19" s="33">
        <f>SUM(E7:E18)</f>
        <v/>
      </c>
      <c r="G19" s="34">
        <f>SUM(G7:G18)</f>
        <v/>
      </c>
      <c r="I19" s="34">
        <f>SUM(I7:I18)</f>
        <v/>
      </c>
      <c r="J19" s="34">
        <f>SUM(J7:J18)</f>
        <v/>
      </c>
    </row>
  </sheetData>
  <mergeCells count="2">
    <mergeCell ref="A1:L1"/>
    <mergeCell ref="A19:B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0B981"/>
    <outlinePr summaryBelow="1" summaryRight="1"/>
    <pageSetUpPr/>
  </sheetPr>
  <dimension ref="A1:F8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35" t="inlineStr">
        <is>
          <t>📖 GUIDA ALL'USO - GESTIONE ACQUA CONDOMINIALE</t>
        </is>
      </c>
    </row>
    <row r="3">
      <c r="A3" s="36" t="inlineStr"/>
    </row>
    <row r="4">
      <c r="A4" s="37" t="inlineStr">
        <is>
          <t>PANORAMICA</t>
        </is>
      </c>
    </row>
    <row r="5">
      <c r="A5" s="36" t="inlineStr">
        <is>
          <t>Questo strumento permette di gestire in modo completo i consumi idrici del condominio,</t>
        </is>
      </c>
    </row>
    <row r="6">
      <c r="A6" s="36" t="inlineStr">
        <is>
          <t>con ripartizione automatica dei costi e monitoraggio dettagliato delle letture.</t>
        </is>
      </c>
    </row>
    <row r="7">
      <c r="A7" s="36" t="inlineStr"/>
    </row>
    <row r="8">
      <c r="A8" s="37" t="inlineStr">
        <is>
          <t>STRUTTURA DEL FOGLIO</t>
        </is>
      </c>
    </row>
    <row r="9">
      <c r="A9" s="36" t="inlineStr">
        <is>
          <t>1. DASHBOARD</t>
        </is>
      </c>
    </row>
    <row r="10">
      <c r="A10" s="36" t="inlineStr">
        <is>
          <t>2. ANAGRAFICA UNITÀ</t>
        </is>
      </c>
    </row>
    <row r="11">
      <c r="A11" s="36" t="inlineStr">
        <is>
          <t>3. REGISTRO LETTURE</t>
        </is>
      </c>
    </row>
    <row r="12">
      <c r="A12" s="36" t="inlineStr">
        <is>
          <t>4. RIPARTIZIONE COSTI</t>
        </is>
      </c>
    </row>
    <row r="13">
      <c r="A13" s="36" t="inlineStr">
        <is>
          <t>5. CONSUMO ACQUA</t>
        </is>
      </c>
    </row>
    <row r="14">
      <c r="A14" s="36" t="inlineStr"/>
    </row>
    <row r="15">
      <c r="A15" s="37" t="inlineStr">
        <is>
          <t>UTILIZZO PRINCIPALE</t>
        </is>
      </c>
    </row>
    <row r="16">
      <c r="A16" s="36" t="inlineStr"/>
    </row>
    <row r="17">
      <c r="A17" s="37" t="inlineStr">
        <is>
          <t>FASE 1: CONFIGURAZIONE INIZIALE</t>
        </is>
      </c>
    </row>
    <row r="18">
      <c r="A18" s="36" t="inlineStr">
        <is>
          <t>• Compilare la scheda "Anagrafica Unità" con i dati di tutte le unità</t>
        </is>
      </c>
    </row>
    <row r="19">
      <c r="A19" s="36" t="inlineStr">
        <is>
          <t>• Verificare millesimi, numero occupanti e codici contatori</t>
        </is>
      </c>
    </row>
    <row r="20">
      <c r="A20" s="36" t="inlineStr">
        <is>
          <t>• I millesimi devono sommare a 1000</t>
        </is>
      </c>
    </row>
    <row r="21">
      <c r="A21" s="36" t="inlineStr"/>
    </row>
    <row r="22">
      <c r="A22" s="37" t="inlineStr">
        <is>
          <t>FASE 2: INSERIMENTO LETTURE</t>
        </is>
      </c>
    </row>
    <row r="23">
      <c r="A23" s="36" t="inlineStr">
        <is>
          <t>• Aprire il foglio "Registro Letture"</t>
        </is>
      </c>
    </row>
    <row r="24">
      <c r="A24" s="36" t="inlineStr">
        <is>
          <t>• Inserire data lettura, lettura precedente e lettura attuale</t>
        </is>
      </c>
    </row>
    <row r="25">
      <c r="A25" s="36" t="inlineStr">
        <is>
          <t>• Il consumo viene calcolato automaticamente</t>
        </is>
      </c>
    </row>
    <row r="26">
      <c r="A26" s="36" t="inlineStr">
        <is>
          <t>• Lo stato (Alto/Normale/Basso) si aggiorna automaticamente</t>
        </is>
      </c>
    </row>
    <row r="27">
      <c r="A27" s="36" t="inlineStr"/>
    </row>
    <row r="28">
      <c r="A28" s="37" t="inlineStr">
        <is>
          <t>FASE 3: RIPARTIZIONE COSTI</t>
        </is>
      </c>
    </row>
    <row r="29">
      <c r="A29" s="36" t="inlineStr">
        <is>
          <t>• Inserire nel foglio "Ripartizione Costi" il costo totale della bolletta</t>
        </is>
      </c>
    </row>
    <row r="30">
      <c r="A30" s="36" t="inlineStr">
        <is>
          <t>• Impostare il consumo totale rilevato dal contatore generale</t>
        </is>
      </c>
    </row>
    <row r="31">
      <c r="A31" s="36" t="inlineStr">
        <is>
          <t>• Le quote vengono calcolate automaticamente (60% per consumo, 40% per millesimi)</t>
        </is>
      </c>
    </row>
    <row r="32">
      <c r="A32" s="36" t="inlineStr">
        <is>
          <t>• Aggiornare lo stato pagamenti man mano che vengono ricevuti</t>
        </is>
      </c>
    </row>
    <row r="33">
      <c r="A33" s="36" t="inlineStr"/>
    </row>
    <row r="34">
      <c r="A34" s="37" t="inlineStr">
        <is>
          <t>CRITERIO DI RIPARTIZIONE</t>
        </is>
      </c>
    </row>
    <row r="35">
      <c r="A35" s="36" t="inlineStr">
        <is>
          <t>• 60% del costo totale ripartito in base al consumo effettivo</t>
        </is>
      </c>
    </row>
    <row r="36">
      <c r="A36" s="36" t="inlineStr">
        <is>
          <t>• 40% del costo totale ripartito in base ai millesimi</t>
        </is>
      </c>
    </row>
    <row r="37">
      <c r="A37" s="36" t="inlineStr">
        <is>
          <t>• Formula: Quota Totale = (Consumo × 60% × Costo/m³) + (Millesimi × 40% × Costo)</t>
        </is>
      </c>
    </row>
    <row r="38">
      <c r="A38" s="36" t="inlineStr"/>
    </row>
    <row r="39">
      <c r="A39" s="37" t="inlineStr">
        <is>
          <t>MONITORAGGIO E ANALISI</t>
        </is>
      </c>
    </row>
    <row r="40">
      <c r="A40" s="36" t="inlineStr">
        <is>
          <t>• Consultare la Dashboard per una visione d'insieme</t>
        </is>
      </c>
    </row>
    <row r="41">
      <c r="A41" s="36" t="inlineStr">
        <is>
          <t>• Verificare il foglio "Consumo Acqua" per trend storici</t>
        </is>
      </c>
    </row>
    <row r="42">
      <c r="A42" s="36" t="inlineStr">
        <is>
          <t>• I grafici mostrano automaticamente l'andamento nel tempo</t>
        </is>
      </c>
    </row>
    <row r="43">
      <c r="A43" s="36" t="inlineStr">
        <is>
          <t>• Controllare regolarmente le unità con consumo anomalo</t>
        </is>
      </c>
    </row>
    <row r="44">
      <c r="A44" s="36" t="inlineStr"/>
    </row>
    <row r="45">
      <c r="A45" s="37" t="inlineStr">
        <is>
          <t>FUNZIONI AVANZATE</t>
        </is>
      </c>
    </row>
    <row r="46">
      <c r="A46" s="36" t="inlineStr"/>
    </row>
    <row r="47">
      <c r="A47" s="37" t="inlineStr">
        <is>
          <t>CONTROLLO CONSUMI ANOMALI</t>
        </is>
      </c>
    </row>
    <row r="48">
      <c r="A48" s="36" t="inlineStr">
        <is>
          <t>• Nel "Registro Letture" lo stato evidenzia consumi fuori norma</t>
        </is>
      </c>
    </row>
    <row r="49">
      <c r="A49" s="36" t="inlineStr">
        <is>
          <t>• Rosso = consumo elevato (&gt;12 m³/mese)</t>
        </is>
      </c>
    </row>
    <row r="50">
      <c r="A50" s="36" t="inlineStr">
        <is>
          <t>• Verde = consumo ridotto (&lt;8 m³/mese)</t>
        </is>
      </c>
    </row>
    <row r="51">
      <c r="A51" s="36" t="inlineStr">
        <is>
          <t>• Investigare cause di consumi anomali</t>
        </is>
      </c>
    </row>
    <row r="52">
      <c r="A52" s="36" t="inlineStr"/>
    </row>
    <row r="53">
      <c r="A53" s="37" t="inlineStr">
        <is>
          <t>GESTIONE PAGAMENTI</t>
        </is>
      </c>
    </row>
    <row r="54">
      <c r="A54" s="36" t="inlineStr">
        <is>
          <t>• Aggiornare lo stato pagamento in "Ripartizione Costi"</t>
        </is>
      </c>
    </row>
    <row r="55">
      <c r="A55" s="36" t="inlineStr">
        <is>
          <t>• Inserire la data di pagamento quando ricevuto</t>
        </is>
      </c>
    </row>
    <row r="56">
      <c r="A56" s="36" t="inlineStr">
        <is>
          <t>• La Dashboard mostra automaticamente i pagamenti in attesa</t>
        </is>
      </c>
    </row>
    <row r="57">
      <c r="A57" s="36" t="inlineStr"/>
    </row>
    <row r="58">
      <c r="A58" s="37" t="inlineStr">
        <is>
          <t>ANALISI STAGIONALE</t>
        </is>
      </c>
    </row>
    <row r="59">
      <c r="A59" s="36" t="inlineStr">
        <is>
          <t>• Il foglio "Consumo Acqua" permette di analizzare variazioni mensili</t>
        </is>
      </c>
    </row>
    <row r="60">
      <c r="A60" s="36" t="inlineStr">
        <is>
          <t>• Utile per identificare perdite o inefficienze</t>
        </is>
      </c>
    </row>
    <row r="61">
      <c r="A61" s="36" t="inlineStr">
        <is>
          <t>• I grafici aiutano a visualizzare trend annuali</t>
        </is>
      </c>
    </row>
    <row r="62">
      <c r="A62" s="36" t="inlineStr"/>
    </row>
    <row r="63">
      <c r="A63" s="37" t="inlineStr">
        <is>
          <t>CONSIGLI PRATICI</t>
        </is>
      </c>
    </row>
    <row r="64">
      <c r="A64" s="36" t="inlineStr"/>
    </row>
    <row r="65">
      <c r="A65" s="36" t="inlineStr">
        <is>
          <t>✓ Eseguire letture sempre alla stessa data del mese</t>
        </is>
      </c>
    </row>
    <row r="66">
      <c r="A66" s="36" t="inlineStr">
        <is>
          <t>✓ Verificare corrispondenza tra somma letture individuali e contatore generale</t>
        </is>
      </c>
    </row>
    <row r="67">
      <c r="A67" s="36" t="inlineStr">
        <is>
          <t>✓ Archiviare copie delle bollette come riferimento</t>
        </is>
      </c>
    </row>
    <row r="68">
      <c r="A68" s="36" t="inlineStr">
        <is>
          <t>✓ Comunicare tempestivamente ai condomini eventuali anomalie</t>
        </is>
      </c>
    </row>
    <row r="69">
      <c r="A69" s="36" t="inlineStr">
        <is>
          <t>✓ Aggiornare regolarmente i dati degli occupanti</t>
        </is>
      </c>
    </row>
    <row r="70">
      <c r="A70" s="36" t="inlineStr">
        <is>
          <t>✓ Conservare backup mensili del file</t>
        </is>
      </c>
    </row>
    <row r="71">
      <c r="A71" s="36" t="inlineStr"/>
    </row>
    <row r="72">
      <c r="A72" s="37" t="inlineStr">
        <is>
          <t>MANUTENZIONE FILE</t>
        </is>
      </c>
    </row>
    <row r="73">
      <c r="A73" s="36" t="inlineStr"/>
    </row>
    <row r="74">
      <c r="A74" s="36" t="inlineStr">
        <is>
          <t>• Salvare il file al termine di ogni sessione di lavoro</t>
        </is>
      </c>
    </row>
    <row r="75">
      <c r="A75" s="36" t="inlineStr">
        <is>
          <t>• Creare backup mensili (es: "Acqua_Gennaio_2024.xlsx")</t>
        </is>
      </c>
    </row>
    <row r="76">
      <c r="A76" s="36" t="inlineStr">
        <is>
          <t>• Non modificare le formule nelle celle calcolate</t>
        </is>
      </c>
    </row>
    <row r="77">
      <c r="A77" s="36" t="inlineStr">
        <is>
          <t>• Per aggiungere righe, copiare quelle esistenti per mantenere formule</t>
        </is>
      </c>
    </row>
    <row r="78">
      <c r="A78" s="36" t="inlineStr"/>
    </row>
    <row r="79">
      <c r="A79" s="37" t="inlineStr">
        <is>
          <t>SUPPORTO E PERSONALIZZAZIONE</t>
        </is>
      </c>
    </row>
    <row r="80">
      <c r="A80" s="36" t="inlineStr"/>
    </row>
    <row r="81">
      <c r="A81" s="36" t="inlineStr">
        <is>
          <t>Questo modello può essere personalizzato secondo le specifiche esigenze del condominio.</t>
        </is>
      </c>
    </row>
    <row r="82">
      <c r="A82" s="36" t="inlineStr">
        <is>
          <t>Le tariffe e i criteri di ripartizione possono essere modificati nelle celle apposite.</t>
        </is>
      </c>
    </row>
    <row r="83">
      <c r="A83" s="36" t="inlineStr"/>
    </row>
    <row r="84">
      <c r="A84" s="36" t="inlineStr">
        <is>
          <t>Per assistenza o dubbi sull'utilizzo, contattare l'amministratore di condominio.</t>
        </is>
      </c>
    </row>
  </sheetData>
  <mergeCells count="83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84:F8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2026-01-09T20:47:47Z</dcterms:created>
  <dcterms:modified xmlns:dcterms="http://purl.org/dc/terms/" xmlns:xsi="http://www.w3.org/2001/XMLSchema-instance" xsi:type="dcterms:W3CDTF">2026-01-09T20:47:47Z</dcterms:modified>
</cp:coreProperties>
</file>