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Fatture" sheetId="1" state="visible" r:id="rId1"/>
    <sheet xmlns:r="http://schemas.openxmlformats.org/officeDocument/2006/relationships" name="Anagrafica Client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Scadenzario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.00 €"/>
    <numFmt numFmtId="167" formatCode="0&quot;%&quot;"/>
    <numFmt numFmtId="168" formatCode="0.0%"/>
  </numFmts>
  <fonts count="16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b val="1"/>
      <color rgb="00FFFFFF"/>
      <sz val="12"/>
    </font>
    <font>
      <name val="Calibri"/>
      <sz val="11"/>
    </font>
    <font>
      <name val="Calibri"/>
      <b val="1"/>
      <color rgb="00F59E0B"/>
      <sz val="11"/>
    </font>
    <font>
      <name val="Calibri"/>
      <b val="1"/>
      <color rgb="0010B981"/>
      <sz val="11"/>
    </font>
    <font>
      <name val="Calibri"/>
      <b val="1"/>
      <color rgb="00EF4444"/>
      <sz val="11"/>
    </font>
    <font>
      <name val="Calibri"/>
      <b val="1"/>
      <sz val="11"/>
    </font>
    <font>
      <name val="Calibri"/>
      <b val="1"/>
      <color rgb="001E3A8A"/>
      <sz val="20"/>
    </font>
    <font>
      <name val="Calibri"/>
      <b val="1"/>
      <color rgb="00FFFFFF"/>
      <sz val="14"/>
    </font>
    <font>
      <name val="Calibri"/>
      <b val="1"/>
      <color rgb="001E3A8A"/>
      <sz val="24"/>
    </font>
    <font>
      <name val="Calibri"/>
      <b val="1"/>
      <color rgb="0010B981"/>
      <sz val="24"/>
    </font>
    <font>
      <name val="Calibri"/>
      <b val="1"/>
      <color rgb="00F59E0B"/>
      <sz val="24"/>
    </font>
    <font>
      <name val="Calibri"/>
      <b val="1"/>
      <color rgb="00EF4444"/>
      <sz val="24"/>
    </font>
    <font>
      <name val="Calibri"/>
      <b val="1"/>
      <color rgb="001E3A8A"/>
      <sz val="14"/>
    </font>
    <font>
      <name val="Calibri"/>
      <b val="1"/>
      <color rgb="001E3A8A"/>
      <sz val="13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EF4444"/>
        <bgColor rgb="00EF4444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right" vertical="center"/>
    </xf>
    <xf numFmtId="167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/>
    </xf>
    <xf numFmtId="165" fontId="3" fillId="0" borderId="1" applyAlignment="1" pivotButton="0" quotePrefix="0" xfId="0">
      <alignment horizontal="center" vertical="center" wrapText="1"/>
    </xf>
    <xf numFmtId="166" fontId="3" fillId="0" borderId="1" applyAlignment="1" pivotButton="0" quotePrefix="0" xfId="0">
      <alignment horizontal="right" vertical="center"/>
    </xf>
    <xf numFmtId="167" fontId="3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right" vertical="center"/>
    </xf>
    <xf numFmtId="166" fontId="7" fillId="7" borderId="2" applyAlignment="1" pivotButton="0" quotePrefix="0" xfId="0">
      <alignment horizontal="right" vertical="center"/>
    </xf>
    <xf numFmtId="0" fontId="8" fillId="0" borderId="0" applyAlignment="1" pivotButton="0" quotePrefix="0" xfId="0">
      <alignment horizontal="center" vertical="center" wrapText="1"/>
    </xf>
    <xf numFmtId="0" fontId="9" fillId="2" borderId="2" applyAlignment="1" pivotButton="0" quotePrefix="0" xfId="0">
      <alignment horizontal="center" vertical="center" wrapText="1"/>
    </xf>
    <xf numFmtId="0" fontId="9" fillId="8" borderId="2" applyAlignment="1" pivotButton="0" quotePrefix="0" xfId="0">
      <alignment horizontal="center" vertical="center" wrapText="1"/>
    </xf>
    <xf numFmtId="166" fontId="10" fillId="0" borderId="2" applyAlignment="1" pivotButton="0" quotePrefix="0" xfId="0">
      <alignment horizontal="center" vertical="center" wrapText="1"/>
    </xf>
    <xf numFmtId="166" fontId="11" fillId="0" borderId="2" applyAlignment="1" pivotButton="0" quotePrefix="0" xfId="0">
      <alignment horizontal="center" vertical="center" wrapText="1"/>
    </xf>
    <xf numFmtId="0" fontId="9" fillId="9" borderId="2" applyAlignment="1" pivotButton="0" quotePrefix="0" xfId="0">
      <alignment horizontal="center" vertical="center" wrapText="1"/>
    </xf>
    <xf numFmtId="0" fontId="9" fillId="10" borderId="2" applyAlignment="1" pivotButton="0" quotePrefix="0" xfId="0">
      <alignment horizontal="center" vertical="center" wrapText="1"/>
    </xf>
    <xf numFmtId="166" fontId="12" fillId="0" borderId="2" applyAlignment="1" pivotButton="0" quotePrefix="0" xfId="0">
      <alignment horizontal="center" vertical="center" wrapText="1"/>
    </xf>
    <xf numFmtId="166" fontId="13" fillId="0" borderId="2" applyAlignment="1" pivotButton="0" quotePrefix="0" xfId="0">
      <alignment horizontal="center" vertical="center" wrapText="1"/>
    </xf>
    <xf numFmtId="0" fontId="14" fillId="0" borderId="0" pivotButton="0" quotePrefix="0" xfId="0"/>
    <xf numFmtId="0" fontId="3" fillId="0" borderId="1" pivotButton="0" quotePrefix="0" xfId="0"/>
    <xf numFmtId="168" fontId="3" fillId="0" borderId="1" applyAlignment="1" pivotButton="0" quotePrefix="0" xfId="0">
      <alignment horizontal="center" vertical="center" wrapText="1"/>
    </xf>
    <xf numFmtId="0" fontId="7" fillId="7" borderId="2" pivotButton="0" quotePrefix="0" xfId="0"/>
    <xf numFmtId="166" fontId="7" fillId="7" borderId="2" pivotButton="0" quotePrefix="0" xfId="0"/>
    <xf numFmtId="0" fontId="3" fillId="3" borderId="1" pivotButton="0" quotePrefix="0" xfId="0"/>
    <xf numFmtId="0" fontId="15" fillId="0" borderId="0" applyAlignment="1" pivotButton="0" quotePrefix="0" xfId="0">
      <alignment horizontal="left" vertical="center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  <bgColor rgb="00FEE2E2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Fatture per Stato</a:t>
            </a:r>
          </a:p>
        </rich>
      </tx>
    </title>
    <plotArea>
      <pieChart>
        <varyColors val="1"/>
        <ser>
          <idx val="0"/>
          <order val="0"/>
          <tx>
            <strRef>
              <f>'Dashboard'!B14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'Dashboard'!$A$15:$A$18</f>
            </numRef>
          </cat>
          <val>
            <numRef>
              <f>'Dashboard'!$B$15:$B$18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13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25" customWidth="1" min="3" max="3"/>
    <col width="18" customWidth="1" min="4" max="4"/>
    <col width="30" customWidth="1" min="5" max="5"/>
    <col width="12" customWidth="1" min="6" max="6"/>
    <col width="8" customWidth="1" min="7" max="7"/>
    <col width="10" customWidth="1" min="8" max="8"/>
    <col width="12" customWidth="1" min="9" max="9"/>
    <col width="14" customWidth="1" min="10" max="10"/>
    <col width="16" customWidth="1" min="11" max="11"/>
    <col width="25" customWidth="1" min="12" max="12"/>
  </cols>
  <sheetData>
    <row r="1">
      <c r="A1" s="1" t="inlineStr">
        <is>
          <t>REGISTRO FATTURE - GESTIONE COMPLETA</t>
        </is>
      </c>
    </row>
    <row r="3">
      <c r="A3" s="2" t="inlineStr">
        <is>
          <t>N° Fattura</t>
        </is>
      </c>
      <c r="B3" s="2" t="inlineStr">
        <is>
          <t>Data Emissione</t>
        </is>
      </c>
      <c r="C3" s="2" t="inlineStr">
        <is>
          <t>Cliente</t>
        </is>
      </c>
      <c r="D3" s="2" t="inlineStr">
        <is>
          <t>P.IVA/CF</t>
        </is>
      </c>
      <c r="E3" s="2" t="inlineStr">
        <is>
          <t>Descrizione</t>
        </is>
      </c>
      <c r="F3" s="2" t="inlineStr">
        <is>
          <t>Imponibile €</t>
        </is>
      </c>
      <c r="G3" s="2" t="inlineStr">
        <is>
          <t>IVA %</t>
        </is>
      </c>
      <c r="H3" s="2" t="inlineStr">
        <is>
          <t>IVA €</t>
        </is>
      </c>
      <c r="I3" s="2" t="inlineStr">
        <is>
          <t>Totale €</t>
        </is>
      </c>
      <c r="J3" s="2" t="inlineStr">
        <is>
          <t>Data Scadenza</t>
        </is>
      </c>
      <c r="K3" s="2" t="inlineStr">
        <is>
          <t>Stato Pagamento</t>
        </is>
      </c>
      <c r="L3" s="2" t="inlineStr">
        <is>
          <t>Note</t>
        </is>
      </c>
    </row>
    <row r="4">
      <c r="A4" s="3" t="inlineStr">
        <is>
          <t>FT-2024-0001</t>
        </is>
      </c>
      <c r="B4" s="4" t="n">
        <v>45292</v>
      </c>
      <c r="C4" s="3" t="inlineStr">
        <is>
          <t>Arancio Group</t>
        </is>
      </c>
      <c r="D4" s="3" t="inlineStr">
        <is>
          <t>44556677889</t>
        </is>
      </c>
      <c r="E4" s="3" t="inlineStr">
        <is>
          <t>Fornitura materiali</t>
        </is>
      </c>
      <c r="F4" s="5" t="n">
        <v>4603.11</v>
      </c>
      <c r="G4" s="6" t="n">
        <v>10</v>
      </c>
      <c r="H4" s="5" t="n">
        <v>460.31</v>
      </c>
      <c r="I4" s="5" t="n">
        <v>5063.42</v>
      </c>
      <c r="J4" s="4" t="n">
        <v>45382</v>
      </c>
      <c r="K4" s="7" t="inlineStr">
        <is>
          <t>In attesa</t>
        </is>
      </c>
    </row>
    <row r="5">
      <c r="A5" s="8" t="inlineStr">
        <is>
          <t>FT-2024-0002</t>
        </is>
      </c>
      <c r="B5" s="9" t="n">
        <v>45299</v>
      </c>
      <c r="C5" s="8" t="inlineStr">
        <is>
          <t>Verdi Giuseppe</t>
        </is>
      </c>
      <c r="D5" s="8" t="inlineStr">
        <is>
          <t>11223344556</t>
        </is>
      </c>
      <c r="E5" s="8" t="inlineStr">
        <is>
          <t>Progettazione grafica</t>
        </is>
      </c>
      <c r="F5" s="10" t="n">
        <v>1648.22</v>
      </c>
      <c r="G5" s="11" t="n">
        <v>4</v>
      </c>
      <c r="H5" s="10" t="n">
        <v>65.93000000000001</v>
      </c>
      <c r="I5" s="10" t="n">
        <v>1714.15</v>
      </c>
      <c r="J5" s="9" t="n">
        <v>45329</v>
      </c>
      <c r="K5" s="12" t="inlineStr">
        <is>
          <t>Pagata</t>
        </is>
      </c>
    </row>
    <row r="6">
      <c r="A6" s="3" t="inlineStr">
        <is>
          <t>FT-2024-0003</t>
        </is>
      </c>
      <c r="B6" s="4" t="n">
        <v>45306</v>
      </c>
      <c r="C6" s="3" t="inlineStr">
        <is>
          <t>Bianchi SRL</t>
        </is>
      </c>
      <c r="D6" s="3" t="inlineStr">
        <is>
          <t>98765432100</t>
        </is>
      </c>
      <c r="E6" s="3" t="inlineStr">
        <is>
          <t>Formazione aziendale</t>
        </is>
      </c>
      <c r="F6" s="5" t="n">
        <v>3843.35</v>
      </c>
      <c r="G6" s="6" t="n">
        <v>4</v>
      </c>
      <c r="H6" s="5" t="n">
        <v>153.73</v>
      </c>
      <c r="I6" s="5" t="n">
        <v>3997.08</v>
      </c>
      <c r="J6" s="4" t="n">
        <v>45396</v>
      </c>
      <c r="K6" s="12" t="inlineStr">
        <is>
          <t>Pagata</t>
        </is>
      </c>
    </row>
    <row r="7">
      <c r="A7" s="8" t="inlineStr">
        <is>
          <t>FT-2024-0004</t>
        </is>
      </c>
      <c r="B7" s="9" t="n">
        <v>45313</v>
      </c>
      <c r="C7" s="8" t="inlineStr">
        <is>
          <t>Bianchi SRL</t>
        </is>
      </c>
      <c r="D7" s="8" t="inlineStr">
        <is>
          <t>98765432100</t>
        </is>
      </c>
      <c r="E7" s="8" t="inlineStr">
        <is>
          <t>Formazione aziendale</t>
        </is>
      </c>
      <c r="F7" s="10" t="n">
        <v>5995.54</v>
      </c>
      <c r="G7" s="11" t="n">
        <v>10</v>
      </c>
      <c r="H7" s="10" t="n">
        <v>599.55</v>
      </c>
      <c r="I7" s="10" t="n">
        <v>6595.09</v>
      </c>
      <c r="J7" s="9" t="n">
        <v>45403</v>
      </c>
      <c r="K7" s="13" t="inlineStr">
        <is>
          <t>Parziale</t>
        </is>
      </c>
    </row>
    <row r="8">
      <c r="A8" s="3" t="inlineStr">
        <is>
          <t>FT-2024-0005</t>
        </is>
      </c>
      <c r="B8" s="4" t="n">
        <v>45320</v>
      </c>
      <c r="C8" s="3" t="inlineStr">
        <is>
          <t>Bianchi SRL</t>
        </is>
      </c>
      <c r="D8" s="3" t="inlineStr">
        <is>
          <t>98765432100</t>
        </is>
      </c>
      <c r="E8" s="3" t="inlineStr">
        <is>
          <t>Progettazione grafica</t>
        </is>
      </c>
      <c r="F8" s="5" t="n">
        <v>3640.44</v>
      </c>
      <c r="G8" s="6" t="n">
        <v>4</v>
      </c>
      <c r="H8" s="5" t="n">
        <v>145.62</v>
      </c>
      <c r="I8" s="5" t="n">
        <v>3786.06</v>
      </c>
      <c r="J8" s="4" t="n">
        <v>45380</v>
      </c>
      <c r="K8" s="14" t="inlineStr">
        <is>
          <t>Scaduta</t>
        </is>
      </c>
    </row>
    <row r="9">
      <c r="A9" s="8" t="inlineStr">
        <is>
          <t>FT-2024-0006</t>
        </is>
      </c>
      <c r="B9" s="9" t="n">
        <v>45327</v>
      </c>
      <c r="C9" s="8" t="inlineStr">
        <is>
          <t>Rossi Mario</t>
        </is>
      </c>
      <c r="D9" s="8" t="inlineStr">
        <is>
          <t>12345678901</t>
        </is>
      </c>
      <c r="E9" s="8" t="inlineStr">
        <is>
          <t>Servizi di manutenzione</t>
        </is>
      </c>
      <c r="F9" s="10" t="n">
        <v>4622.81</v>
      </c>
      <c r="G9" s="11" t="n">
        <v>4</v>
      </c>
      <c r="H9" s="10" t="n">
        <v>184.91</v>
      </c>
      <c r="I9" s="10" t="n">
        <v>4807.72</v>
      </c>
      <c r="J9" s="9" t="n">
        <v>45357</v>
      </c>
      <c r="K9" s="13" t="inlineStr">
        <is>
          <t>Parziale</t>
        </is>
      </c>
    </row>
    <row r="10">
      <c r="A10" s="3" t="inlineStr">
        <is>
          <t>FT-2024-0007</t>
        </is>
      </c>
      <c r="B10" s="4" t="n">
        <v>45334</v>
      </c>
      <c r="C10" s="3" t="inlineStr">
        <is>
          <t>Arancio Group</t>
        </is>
      </c>
      <c r="D10" s="3" t="inlineStr">
        <is>
          <t>44556677889</t>
        </is>
      </c>
      <c r="E10" s="3" t="inlineStr">
        <is>
          <t>Fornitura materiali</t>
        </is>
      </c>
      <c r="F10" s="5" t="n">
        <v>7437.3</v>
      </c>
      <c r="G10" s="6" t="n">
        <v>10</v>
      </c>
      <c r="H10" s="5" t="n">
        <v>743.73</v>
      </c>
      <c r="I10" s="5" t="n">
        <v>8181.030000000001</v>
      </c>
      <c r="J10" s="4" t="n">
        <v>45394</v>
      </c>
      <c r="K10" s="7" t="inlineStr">
        <is>
          <t>In attesa</t>
        </is>
      </c>
    </row>
    <row r="11">
      <c r="A11" s="8" t="inlineStr">
        <is>
          <t>FT-2024-0008</t>
        </is>
      </c>
      <c r="B11" s="9" t="n">
        <v>45341</v>
      </c>
      <c r="C11" s="8" t="inlineStr">
        <is>
          <t>Verdi Giuseppe</t>
        </is>
      </c>
      <c r="D11" s="8" t="inlineStr">
        <is>
          <t>11223344556</t>
        </is>
      </c>
      <c r="E11" s="8" t="inlineStr">
        <is>
          <t>Assistenza tecnica</t>
        </is>
      </c>
      <c r="F11" s="10" t="n">
        <v>1387.27</v>
      </c>
      <c r="G11" s="11" t="n">
        <v>10</v>
      </c>
      <c r="H11" s="10" t="n">
        <v>138.73</v>
      </c>
      <c r="I11" s="10" t="n">
        <v>1526</v>
      </c>
      <c r="J11" s="9" t="n">
        <v>45431</v>
      </c>
      <c r="K11" s="13" t="inlineStr">
        <is>
          <t>Parziale</t>
        </is>
      </c>
    </row>
    <row r="12">
      <c r="A12" s="3" t="inlineStr">
        <is>
          <t>FT-2024-0009</t>
        </is>
      </c>
      <c r="B12" s="4" t="n">
        <v>45348</v>
      </c>
      <c r="C12" s="3" t="inlineStr">
        <is>
          <t>Verdi Giuseppe</t>
        </is>
      </c>
      <c r="D12" s="3" t="inlineStr">
        <is>
          <t>11223344556</t>
        </is>
      </c>
      <c r="E12" s="3" t="inlineStr">
        <is>
          <t>Assistenza tecnica</t>
        </is>
      </c>
      <c r="F12" s="5" t="n">
        <v>5903.36</v>
      </c>
      <c r="G12" s="6" t="n">
        <v>10</v>
      </c>
      <c r="H12" s="5" t="n">
        <v>590.34</v>
      </c>
      <c r="I12" s="5" t="n">
        <v>6493.7</v>
      </c>
      <c r="J12" s="4" t="n">
        <v>45408</v>
      </c>
      <c r="K12" s="7" t="inlineStr">
        <is>
          <t>In attesa</t>
        </is>
      </c>
    </row>
    <row r="13">
      <c r="A13" s="8" t="inlineStr">
        <is>
          <t>FT-2024-0010</t>
        </is>
      </c>
      <c r="B13" s="9" t="n">
        <v>45355</v>
      </c>
      <c r="C13" s="8" t="inlineStr">
        <is>
          <t>Blu &amp; Co.</t>
        </is>
      </c>
      <c r="D13" s="8" t="inlineStr">
        <is>
          <t>99887766554</t>
        </is>
      </c>
      <c r="E13" s="8" t="inlineStr">
        <is>
          <t>Formazione aziendale</t>
        </is>
      </c>
      <c r="F13" s="10" t="n">
        <v>8806.049999999999</v>
      </c>
      <c r="G13" s="11" t="n">
        <v>22</v>
      </c>
      <c r="H13" s="10" t="n">
        <v>1937.33</v>
      </c>
      <c r="I13" s="10" t="n">
        <v>10743.38</v>
      </c>
      <c r="J13" s="9" t="n">
        <v>45415</v>
      </c>
      <c r="K13" s="13" t="inlineStr">
        <is>
          <t>Parziale</t>
        </is>
      </c>
    </row>
    <row r="14">
      <c r="A14" s="3" t="inlineStr">
        <is>
          <t>FT-2024-0011</t>
        </is>
      </c>
      <c r="B14" s="4" t="n">
        <v>45362</v>
      </c>
      <c r="C14" s="3" t="inlineStr">
        <is>
          <t>Viola Services</t>
        </is>
      </c>
      <c r="D14" s="3" t="inlineStr">
        <is>
          <t>33221100998</t>
        </is>
      </c>
      <c r="E14" s="3" t="inlineStr">
        <is>
          <t>Servizi di manutenzione</t>
        </is>
      </c>
      <c r="F14" s="5" t="n">
        <v>8353.08</v>
      </c>
      <c r="G14" s="6" t="n">
        <v>4</v>
      </c>
      <c r="H14" s="5" t="n">
        <v>334.12</v>
      </c>
      <c r="I14" s="5" t="n">
        <v>8687.200000000001</v>
      </c>
      <c r="J14" s="4" t="n">
        <v>45392</v>
      </c>
      <c r="K14" s="7" t="inlineStr">
        <is>
          <t>In attesa</t>
        </is>
      </c>
    </row>
    <row r="15">
      <c r="A15" s="8" t="inlineStr">
        <is>
          <t>FT-2024-0012</t>
        </is>
      </c>
      <c r="B15" s="9" t="n">
        <v>45369</v>
      </c>
      <c r="C15" s="8" t="inlineStr">
        <is>
          <t>Viola Services</t>
        </is>
      </c>
      <c r="D15" s="8" t="inlineStr">
        <is>
          <t>33221100998</t>
        </is>
      </c>
      <c r="E15" s="8" t="inlineStr">
        <is>
          <t>Consulenza professionale</t>
        </is>
      </c>
      <c r="F15" s="10" t="n">
        <v>9316.639999999999</v>
      </c>
      <c r="G15" s="11" t="n">
        <v>22</v>
      </c>
      <c r="H15" s="10" t="n">
        <v>2049.66</v>
      </c>
      <c r="I15" s="10" t="n">
        <v>11366.3</v>
      </c>
      <c r="J15" s="9" t="n">
        <v>45399</v>
      </c>
      <c r="K15" s="7" t="inlineStr">
        <is>
          <t>In attesa</t>
        </is>
      </c>
    </row>
    <row r="16">
      <c r="A16" s="3" t="inlineStr">
        <is>
          <t>FT-2024-0013</t>
        </is>
      </c>
      <c r="B16" s="4" t="n">
        <v>45376</v>
      </c>
      <c r="C16" s="3" t="inlineStr">
        <is>
          <t>Verdi Giuseppe</t>
        </is>
      </c>
      <c r="D16" s="3" t="inlineStr">
        <is>
          <t>11223344556</t>
        </is>
      </c>
      <c r="E16" s="3" t="inlineStr">
        <is>
          <t>Formazione aziendale</t>
        </is>
      </c>
      <c r="F16" s="5" t="n">
        <v>8009.65</v>
      </c>
      <c r="G16" s="6" t="n">
        <v>22</v>
      </c>
      <c r="H16" s="5" t="n">
        <v>1762.12</v>
      </c>
      <c r="I16" s="5" t="n">
        <v>9771.77</v>
      </c>
      <c r="J16" s="4" t="n">
        <v>45436</v>
      </c>
      <c r="K16" s="15" t="inlineStr">
        <is>
          <t>Parziale</t>
        </is>
      </c>
    </row>
    <row r="17">
      <c r="A17" s="8" t="inlineStr">
        <is>
          <t>FT-2024-0014</t>
        </is>
      </c>
      <c r="B17" s="9" t="n">
        <v>45383</v>
      </c>
      <c r="C17" s="8" t="inlineStr">
        <is>
          <t>Viola Services</t>
        </is>
      </c>
      <c r="D17" s="8" t="inlineStr">
        <is>
          <t>33221100998</t>
        </is>
      </c>
      <c r="E17" s="8" t="inlineStr">
        <is>
          <t>Fornitura materiali</t>
        </is>
      </c>
      <c r="F17" s="10" t="n">
        <v>5330.88</v>
      </c>
      <c r="G17" s="11" t="n">
        <v>10</v>
      </c>
      <c r="H17" s="10" t="n">
        <v>533.09</v>
      </c>
      <c r="I17" s="10" t="n">
        <v>5863.97</v>
      </c>
      <c r="J17" s="9" t="n">
        <v>45443</v>
      </c>
      <c r="K17" s="14" t="inlineStr">
        <is>
          <t>Scaduta</t>
        </is>
      </c>
    </row>
    <row r="18">
      <c r="A18" s="3" t="inlineStr">
        <is>
          <t>FT-2024-0015</t>
        </is>
      </c>
      <c r="B18" s="4" t="n">
        <v>45390</v>
      </c>
      <c r="C18" s="3" t="inlineStr">
        <is>
          <t>Arancio Group</t>
        </is>
      </c>
      <c r="D18" s="3" t="inlineStr">
        <is>
          <t>44556677889</t>
        </is>
      </c>
      <c r="E18" s="3" t="inlineStr">
        <is>
          <t>Sviluppo software</t>
        </is>
      </c>
      <c r="F18" s="5" t="n">
        <v>2482.51</v>
      </c>
      <c r="G18" s="6" t="n">
        <v>4</v>
      </c>
      <c r="H18" s="5" t="n">
        <v>99.3</v>
      </c>
      <c r="I18" s="5" t="n">
        <v>2581.81</v>
      </c>
      <c r="J18" s="4" t="n">
        <v>45420</v>
      </c>
      <c r="K18" s="15" t="inlineStr">
        <is>
          <t>Parziale</t>
        </is>
      </c>
    </row>
    <row r="19">
      <c r="A19" s="8" t="inlineStr">
        <is>
          <t>FT-2024-0016</t>
        </is>
      </c>
      <c r="B19" s="9" t="n">
        <v>45397</v>
      </c>
      <c r="C19" s="8" t="inlineStr">
        <is>
          <t>Rossi Mario</t>
        </is>
      </c>
      <c r="D19" s="8" t="inlineStr">
        <is>
          <t>12345678901</t>
        </is>
      </c>
      <c r="E19" s="8" t="inlineStr">
        <is>
          <t>Progettazione grafica</t>
        </is>
      </c>
      <c r="F19" s="10" t="n">
        <v>5356.91</v>
      </c>
      <c r="G19" s="11" t="n">
        <v>22</v>
      </c>
      <c r="H19" s="10" t="n">
        <v>1178.52</v>
      </c>
      <c r="I19" s="10" t="n">
        <v>6535.43</v>
      </c>
      <c r="J19" s="9" t="n">
        <v>45457</v>
      </c>
      <c r="K19" s="12" t="inlineStr">
        <is>
          <t>Pagata</t>
        </is>
      </c>
    </row>
    <row r="20">
      <c r="A20" s="3" t="inlineStr">
        <is>
          <t>FT-2024-0017</t>
        </is>
      </c>
      <c r="B20" s="4" t="n">
        <v>45404</v>
      </c>
      <c r="C20" s="3" t="inlineStr">
        <is>
          <t>Bianchi SRL</t>
        </is>
      </c>
      <c r="D20" s="3" t="inlineStr">
        <is>
          <t>98765432100</t>
        </is>
      </c>
      <c r="E20" s="3" t="inlineStr">
        <is>
          <t>Progettazione grafica</t>
        </is>
      </c>
      <c r="F20" s="5" t="n">
        <v>4383.9</v>
      </c>
      <c r="G20" s="6" t="n">
        <v>10</v>
      </c>
      <c r="H20" s="5" t="n">
        <v>438.39</v>
      </c>
      <c r="I20" s="5" t="n">
        <v>4822.29</v>
      </c>
      <c r="J20" s="4" t="n">
        <v>45494</v>
      </c>
      <c r="K20" s="14" t="inlineStr">
        <is>
          <t>Scaduta</t>
        </is>
      </c>
    </row>
    <row r="21">
      <c r="A21" s="8" t="inlineStr">
        <is>
          <t>FT-2024-0018</t>
        </is>
      </c>
      <c r="B21" s="9" t="n">
        <v>45411</v>
      </c>
      <c r="C21" s="8" t="inlineStr">
        <is>
          <t>Rossi Mario</t>
        </is>
      </c>
      <c r="D21" s="8" t="inlineStr">
        <is>
          <t>12345678901</t>
        </is>
      </c>
      <c r="E21" s="8" t="inlineStr">
        <is>
          <t>Servizi di marketing</t>
        </is>
      </c>
      <c r="F21" s="10" t="n">
        <v>7950.7</v>
      </c>
      <c r="G21" s="11" t="n">
        <v>10</v>
      </c>
      <c r="H21" s="10" t="n">
        <v>795.0700000000001</v>
      </c>
      <c r="I21" s="10" t="n">
        <v>8745.77</v>
      </c>
      <c r="J21" s="9" t="n">
        <v>45501</v>
      </c>
      <c r="K21" s="13" t="inlineStr">
        <is>
          <t>Parziale</t>
        </is>
      </c>
    </row>
    <row r="22">
      <c r="A22" s="3" t="inlineStr">
        <is>
          <t>FT-2024-0019</t>
        </is>
      </c>
      <c r="B22" s="4" t="n">
        <v>45418</v>
      </c>
      <c r="C22" s="3" t="inlineStr">
        <is>
          <t>Verdi Giuseppe</t>
        </is>
      </c>
      <c r="D22" s="3" t="inlineStr">
        <is>
          <t>11223344556</t>
        </is>
      </c>
      <c r="E22" s="3" t="inlineStr">
        <is>
          <t>Progettazione grafica</t>
        </is>
      </c>
      <c r="F22" s="5" t="n">
        <v>3203.57</v>
      </c>
      <c r="G22" s="6" t="n">
        <v>10</v>
      </c>
      <c r="H22" s="5" t="n">
        <v>320.36</v>
      </c>
      <c r="I22" s="5" t="n">
        <v>3523.93</v>
      </c>
      <c r="J22" s="4" t="n">
        <v>45508</v>
      </c>
      <c r="K22" s="14" t="inlineStr">
        <is>
          <t>Scaduta</t>
        </is>
      </c>
    </row>
    <row r="23">
      <c r="A23" s="8" t="inlineStr">
        <is>
          <t>FT-2024-0020</t>
        </is>
      </c>
      <c r="B23" s="9" t="n">
        <v>45425</v>
      </c>
      <c r="C23" s="8" t="inlineStr">
        <is>
          <t>Rossi Mario</t>
        </is>
      </c>
      <c r="D23" s="8" t="inlineStr">
        <is>
          <t>12345678901</t>
        </is>
      </c>
      <c r="E23" s="8" t="inlineStr">
        <is>
          <t>Assistenza tecnica</t>
        </is>
      </c>
      <c r="F23" s="10" t="n">
        <v>1879.23</v>
      </c>
      <c r="G23" s="11" t="n">
        <v>10</v>
      </c>
      <c r="H23" s="10" t="n">
        <v>187.92</v>
      </c>
      <c r="I23" s="10" t="n">
        <v>2067.15</v>
      </c>
      <c r="J23" s="9" t="n">
        <v>45515</v>
      </c>
      <c r="K23" s="12" t="inlineStr">
        <is>
          <t>Pagata</t>
        </is>
      </c>
    </row>
    <row r="24">
      <c r="A24" s="3" t="inlineStr">
        <is>
          <t>FT-2024-0021</t>
        </is>
      </c>
      <c r="B24" s="4" t="n">
        <v>45432</v>
      </c>
      <c r="C24" s="3" t="inlineStr">
        <is>
          <t>Neri SpA</t>
        </is>
      </c>
      <c r="D24" s="3" t="inlineStr">
        <is>
          <t>66778899001</t>
        </is>
      </c>
      <c r="E24" s="3" t="inlineStr">
        <is>
          <t>Sviluppo software</t>
        </is>
      </c>
      <c r="F24" s="5" t="n">
        <v>7678.75</v>
      </c>
      <c r="G24" s="6" t="n">
        <v>4</v>
      </c>
      <c r="H24" s="5" t="n">
        <v>307.15</v>
      </c>
      <c r="I24" s="5" t="n">
        <v>7985.9</v>
      </c>
      <c r="J24" s="4" t="n">
        <v>45522</v>
      </c>
      <c r="K24" s="14" t="inlineStr">
        <is>
          <t>Scaduta</t>
        </is>
      </c>
    </row>
    <row r="25">
      <c r="A25" s="8" t="inlineStr">
        <is>
          <t>FT-2024-0022</t>
        </is>
      </c>
      <c r="B25" s="9" t="n">
        <v>45439</v>
      </c>
      <c r="C25" s="8" t="inlineStr">
        <is>
          <t>Rossi Mario</t>
        </is>
      </c>
      <c r="D25" s="8" t="inlineStr">
        <is>
          <t>12345678901</t>
        </is>
      </c>
      <c r="E25" s="8" t="inlineStr">
        <is>
          <t>Formazione aziendale</t>
        </is>
      </c>
      <c r="F25" s="10" t="n">
        <v>2770.66</v>
      </c>
      <c r="G25" s="11" t="n">
        <v>10</v>
      </c>
      <c r="H25" s="10" t="n">
        <v>277.07</v>
      </c>
      <c r="I25" s="10" t="n">
        <v>3047.73</v>
      </c>
      <c r="J25" s="9" t="n">
        <v>45469</v>
      </c>
      <c r="K25" s="14" t="inlineStr">
        <is>
          <t>Scaduta</t>
        </is>
      </c>
    </row>
    <row r="26">
      <c r="A26" s="3" t="inlineStr">
        <is>
          <t>FT-2024-0023</t>
        </is>
      </c>
      <c r="B26" s="4" t="n">
        <v>45446</v>
      </c>
      <c r="C26" s="3" t="inlineStr">
        <is>
          <t>Rossi Mario</t>
        </is>
      </c>
      <c r="D26" s="3" t="inlineStr">
        <is>
          <t>12345678901</t>
        </is>
      </c>
      <c r="E26" s="3" t="inlineStr">
        <is>
          <t>Assistenza tecnica</t>
        </is>
      </c>
      <c r="F26" s="5" t="n">
        <v>5788.35</v>
      </c>
      <c r="G26" s="6" t="n">
        <v>22</v>
      </c>
      <c r="H26" s="5" t="n">
        <v>1273.44</v>
      </c>
      <c r="I26" s="5" t="n">
        <v>7061.790000000001</v>
      </c>
      <c r="J26" s="4" t="n">
        <v>45536</v>
      </c>
      <c r="K26" s="14" t="inlineStr">
        <is>
          <t>Scaduta</t>
        </is>
      </c>
    </row>
    <row r="27">
      <c r="A27" s="8" t="inlineStr">
        <is>
          <t>FT-2024-0024</t>
        </is>
      </c>
      <c r="B27" s="9" t="n">
        <v>45453</v>
      </c>
      <c r="C27" s="8" t="inlineStr">
        <is>
          <t>Rossi Mario</t>
        </is>
      </c>
      <c r="D27" s="8" t="inlineStr">
        <is>
          <t>12345678901</t>
        </is>
      </c>
      <c r="E27" s="8" t="inlineStr">
        <is>
          <t>Consulenza professionale</t>
        </is>
      </c>
      <c r="F27" s="10" t="n">
        <v>3246.7</v>
      </c>
      <c r="G27" s="11" t="n">
        <v>22</v>
      </c>
      <c r="H27" s="10" t="n">
        <v>714.27</v>
      </c>
      <c r="I27" s="10" t="n">
        <v>3960.97</v>
      </c>
      <c r="J27" s="9" t="n">
        <v>45543</v>
      </c>
      <c r="K27" s="14" t="inlineStr">
        <is>
          <t>Scaduta</t>
        </is>
      </c>
    </row>
    <row r="28">
      <c r="A28" s="3" t="inlineStr">
        <is>
          <t>FT-2024-0025</t>
        </is>
      </c>
      <c r="B28" s="4" t="n">
        <v>45460</v>
      </c>
      <c r="C28" s="3" t="inlineStr">
        <is>
          <t>Verdi Giuseppe</t>
        </is>
      </c>
      <c r="D28" s="3" t="inlineStr">
        <is>
          <t>11223344556</t>
        </is>
      </c>
      <c r="E28" s="3" t="inlineStr">
        <is>
          <t>Consulenza professionale</t>
        </is>
      </c>
      <c r="F28" s="5" t="n">
        <v>4833.89</v>
      </c>
      <c r="G28" s="6" t="n">
        <v>22</v>
      </c>
      <c r="H28" s="5" t="n">
        <v>1063.46</v>
      </c>
      <c r="I28" s="5" t="n">
        <v>5897.35</v>
      </c>
      <c r="J28" s="4" t="n">
        <v>45520</v>
      </c>
      <c r="K28" s="12" t="inlineStr">
        <is>
          <t>Pagata</t>
        </is>
      </c>
    </row>
    <row r="29">
      <c r="A29" s="8" t="inlineStr">
        <is>
          <t>FT-2024-0026</t>
        </is>
      </c>
      <c r="B29" s="9" t="n">
        <v>45467</v>
      </c>
      <c r="C29" s="8" t="inlineStr">
        <is>
          <t>Blu &amp; Co.</t>
        </is>
      </c>
      <c r="D29" s="8" t="inlineStr">
        <is>
          <t>99887766554</t>
        </is>
      </c>
      <c r="E29" s="8" t="inlineStr">
        <is>
          <t>Sviluppo software</t>
        </is>
      </c>
      <c r="F29" s="10" t="n">
        <v>5218.21</v>
      </c>
      <c r="G29" s="11" t="n">
        <v>22</v>
      </c>
      <c r="H29" s="10" t="n">
        <v>1148.01</v>
      </c>
      <c r="I29" s="10" t="n">
        <v>6366.22</v>
      </c>
      <c r="J29" s="9" t="n">
        <v>45557</v>
      </c>
      <c r="K29" s="7" t="inlineStr">
        <is>
          <t>In attesa</t>
        </is>
      </c>
    </row>
    <row r="30">
      <c r="A30" s="3" t="inlineStr">
        <is>
          <t>FT-2024-0027</t>
        </is>
      </c>
      <c r="B30" s="4" t="n">
        <v>45474</v>
      </c>
      <c r="C30" s="3" t="inlineStr">
        <is>
          <t>Gialli Associati</t>
        </is>
      </c>
      <c r="D30" s="3" t="inlineStr">
        <is>
          <t>55443322110</t>
        </is>
      </c>
      <c r="E30" s="3" t="inlineStr">
        <is>
          <t>Progettazione grafica</t>
        </is>
      </c>
      <c r="F30" s="5" t="n">
        <v>5009.92</v>
      </c>
      <c r="G30" s="6" t="n">
        <v>10</v>
      </c>
      <c r="H30" s="5" t="n">
        <v>500.99</v>
      </c>
      <c r="I30" s="5" t="n">
        <v>5510.91</v>
      </c>
      <c r="J30" s="4" t="n">
        <v>45504</v>
      </c>
      <c r="K30" s="14" t="inlineStr">
        <is>
          <t>Scaduta</t>
        </is>
      </c>
    </row>
    <row r="31">
      <c r="A31" s="8" t="inlineStr">
        <is>
          <t>FT-2024-0028</t>
        </is>
      </c>
      <c r="B31" s="9" t="n">
        <v>45481</v>
      </c>
      <c r="C31" s="8" t="inlineStr">
        <is>
          <t>Bianchi SRL</t>
        </is>
      </c>
      <c r="D31" s="8" t="inlineStr">
        <is>
          <t>98765432100</t>
        </is>
      </c>
      <c r="E31" s="8" t="inlineStr">
        <is>
          <t>Servizi di manutenzione</t>
        </is>
      </c>
      <c r="F31" s="10" t="n">
        <v>5631.83</v>
      </c>
      <c r="G31" s="11" t="n">
        <v>22</v>
      </c>
      <c r="H31" s="10" t="n">
        <v>1239</v>
      </c>
      <c r="I31" s="10" t="n">
        <v>6870.83</v>
      </c>
      <c r="J31" s="9" t="n">
        <v>45511</v>
      </c>
      <c r="K31" s="12" t="inlineStr">
        <is>
          <t>Pagata</t>
        </is>
      </c>
    </row>
    <row r="32">
      <c r="A32" s="3" t="inlineStr">
        <is>
          <t>FT-2024-0029</t>
        </is>
      </c>
      <c r="B32" s="4" t="n">
        <v>45488</v>
      </c>
      <c r="C32" s="3" t="inlineStr">
        <is>
          <t>Arancio Group</t>
        </is>
      </c>
      <c r="D32" s="3" t="inlineStr">
        <is>
          <t>44556677889</t>
        </is>
      </c>
      <c r="E32" s="3" t="inlineStr">
        <is>
          <t>Servizi di manutenzione</t>
        </is>
      </c>
      <c r="F32" s="5" t="n">
        <v>2898.11</v>
      </c>
      <c r="G32" s="6" t="n">
        <v>10</v>
      </c>
      <c r="H32" s="5" t="n">
        <v>289.81</v>
      </c>
      <c r="I32" s="5" t="n">
        <v>3187.92</v>
      </c>
      <c r="J32" s="4" t="n">
        <v>45548</v>
      </c>
      <c r="K32" s="7" t="inlineStr">
        <is>
          <t>In attesa</t>
        </is>
      </c>
    </row>
    <row r="33">
      <c r="A33" s="8" t="inlineStr">
        <is>
          <t>FT-2024-0030</t>
        </is>
      </c>
      <c r="B33" s="9" t="n">
        <v>45495</v>
      </c>
      <c r="C33" s="8" t="inlineStr">
        <is>
          <t>Arancio Group</t>
        </is>
      </c>
      <c r="D33" s="8" t="inlineStr">
        <is>
          <t>44556677889</t>
        </is>
      </c>
      <c r="E33" s="8" t="inlineStr">
        <is>
          <t>Servizi di marketing</t>
        </is>
      </c>
      <c r="F33" s="10" t="n">
        <v>9248.1</v>
      </c>
      <c r="G33" s="11" t="n">
        <v>10</v>
      </c>
      <c r="H33" s="10" t="n">
        <v>924.8099999999999</v>
      </c>
      <c r="I33" s="10" t="n">
        <v>10172.91</v>
      </c>
      <c r="J33" s="9" t="n">
        <v>45585</v>
      </c>
      <c r="K33" s="12" t="inlineStr">
        <is>
          <t>Pagata</t>
        </is>
      </c>
    </row>
    <row r="34">
      <c r="A34" s="3" t="inlineStr">
        <is>
          <t>FT-2024-0031</t>
        </is>
      </c>
      <c r="B34" s="4" t="n">
        <v>45502</v>
      </c>
      <c r="C34" s="3" t="inlineStr">
        <is>
          <t>Viola Services</t>
        </is>
      </c>
      <c r="D34" s="3" t="inlineStr">
        <is>
          <t>33221100998</t>
        </is>
      </c>
      <c r="E34" s="3" t="inlineStr">
        <is>
          <t>Assistenza tecnica</t>
        </is>
      </c>
      <c r="F34" s="5" t="n">
        <v>4988.93</v>
      </c>
      <c r="G34" s="6" t="n">
        <v>10</v>
      </c>
      <c r="H34" s="5" t="n">
        <v>498.89</v>
      </c>
      <c r="I34" s="5" t="n">
        <v>5487.820000000001</v>
      </c>
      <c r="J34" s="4" t="n">
        <v>45562</v>
      </c>
      <c r="K34" s="7" t="inlineStr">
        <is>
          <t>In attesa</t>
        </is>
      </c>
    </row>
    <row r="35">
      <c r="A35" s="8" t="inlineStr">
        <is>
          <t>FT-2024-0032</t>
        </is>
      </c>
      <c r="B35" s="9" t="n">
        <v>45509</v>
      </c>
      <c r="C35" s="8" t="inlineStr">
        <is>
          <t>Arancio Group</t>
        </is>
      </c>
      <c r="D35" s="8" t="inlineStr">
        <is>
          <t>44556677889</t>
        </is>
      </c>
      <c r="E35" s="8" t="inlineStr">
        <is>
          <t>Servizi di manutenzione</t>
        </is>
      </c>
      <c r="F35" s="10" t="n">
        <v>921.0700000000001</v>
      </c>
      <c r="G35" s="11" t="n">
        <v>10</v>
      </c>
      <c r="H35" s="10" t="n">
        <v>92.11</v>
      </c>
      <c r="I35" s="10" t="n">
        <v>1013.18</v>
      </c>
      <c r="J35" s="9" t="n">
        <v>45599</v>
      </c>
      <c r="K35" s="14" t="inlineStr">
        <is>
          <t>Scaduta</t>
        </is>
      </c>
    </row>
    <row r="36">
      <c r="A36" s="3" t="inlineStr">
        <is>
          <t>FT-2024-0033</t>
        </is>
      </c>
      <c r="B36" s="4" t="n">
        <v>45516</v>
      </c>
      <c r="C36" s="3" t="inlineStr">
        <is>
          <t>Verdi Giuseppe</t>
        </is>
      </c>
      <c r="D36" s="3" t="inlineStr">
        <is>
          <t>11223344556</t>
        </is>
      </c>
      <c r="E36" s="3" t="inlineStr">
        <is>
          <t>Consulenza professionale</t>
        </is>
      </c>
      <c r="F36" s="5" t="n">
        <v>5183.3</v>
      </c>
      <c r="G36" s="6" t="n">
        <v>22</v>
      </c>
      <c r="H36" s="5" t="n">
        <v>1140.33</v>
      </c>
      <c r="I36" s="5" t="n">
        <v>6323.63</v>
      </c>
      <c r="J36" s="4" t="n">
        <v>45546</v>
      </c>
      <c r="K36" s="12" t="inlineStr">
        <is>
          <t>Pagata</t>
        </is>
      </c>
    </row>
    <row r="37">
      <c r="A37" s="8" t="inlineStr">
        <is>
          <t>FT-2024-0034</t>
        </is>
      </c>
      <c r="B37" s="9" t="n">
        <v>45523</v>
      </c>
      <c r="C37" s="8" t="inlineStr">
        <is>
          <t>Bianchi SRL</t>
        </is>
      </c>
      <c r="D37" s="8" t="inlineStr">
        <is>
          <t>98765432100</t>
        </is>
      </c>
      <c r="E37" s="8" t="inlineStr">
        <is>
          <t>Progettazione grafica</t>
        </is>
      </c>
      <c r="F37" s="10" t="n">
        <v>7981.93</v>
      </c>
      <c r="G37" s="11" t="n">
        <v>22</v>
      </c>
      <c r="H37" s="10" t="n">
        <v>1756.02</v>
      </c>
      <c r="I37" s="10" t="n">
        <v>9737.950000000001</v>
      </c>
      <c r="J37" s="9" t="n">
        <v>45583</v>
      </c>
      <c r="K37" s="7" t="inlineStr">
        <is>
          <t>In attesa</t>
        </is>
      </c>
    </row>
    <row r="38">
      <c r="A38" s="3" t="inlineStr">
        <is>
          <t>FT-2024-0035</t>
        </is>
      </c>
      <c r="B38" s="4" t="n">
        <v>45530</v>
      </c>
      <c r="C38" s="3" t="inlineStr">
        <is>
          <t>Neri SpA</t>
        </is>
      </c>
      <c r="D38" s="3" t="inlineStr">
        <is>
          <t>66778899001</t>
        </is>
      </c>
      <c r="E38" s="3" t="inlineStr">
        <is>
          <t>Servizi di manutenzione</t>
        </is>
      </c>
      <c r="F38" s="5" t="n">
        <v>6916.76</v>
      </c>
      <c r="G38" s="6" t="n">
        <v>10</v>
      </c>
      <c r="H38" s="5" t="n">
        <v>691.6799999999999</v>
      </c>
      <c r="I38" s="5" t="n">
        <v>7608.440000000001</v>
      </c>
      <c r="J38" s="4" t="n">
        <v>45560</v>
      </c>
      <c r="K38" s="7" t="inlineStr">
        <is>
          <t>In attesa</t>
        </is>
      </c>
    </row>
    <row r="39">
      <c r="A39" s="8" t="inlineStr">
        <is>
          <t>FT-2024-0036</t>
        </is>
      </c>
      <c r="B39" s="9" t="n">
        <v>45537</v>
      </c>
      <c r="C39" s="8" t="inlineStr">
        <is>
          <t>Neri SpA</t>
        </is>
      </c>
      <c r="D39" s="8" t="inlineStr">
        <is>
          <t>66778899001</t>
        </is>
      </c>
      <c r="E39" s="8" t="inlineStr">
        <is>
          <t>Fornitura materiali</t>
        </is>
      </c>
      <c r="F39" s="10" t="n">
        <v>7589.79</v>
      </c>
      <c r="G39" s="11" t="n">
        <v>10</v>
      </c>
      <c r="H39" s="10" t="n">
        <v>758.98</v>
      </c>
      <c r="I39" s="10" t="n">
        <v>8348.77</v>
      </c>
      <c r="J39" s="9" t="n">
        <v>45627</v>
      </c>
      <c r="K39" s="13" t="inlineStr">
        <is>
          <t>Parziale</t>
        </is>
      </c>
    </row>
    <row r="40">
      <c r="A40" s="3" t="inlineStr">
        <is>
          <t>FT-2024-0037</t>
        </is>
      </c>
      <c r="B40" s="4" t="n">
        <v>45544</v>
      </c>
      <c r="C40" s="3" t="inlineStr">
        <is>
          <t>Gialli Associati</t>
        </is>
      </c>
      <c r="D40" s="3" t="inlineStr">
        <is>
          <t>55443322110</t>
        </is>
      </c>
      <c r="E40" s="3" t="inlineStr">
        <is>
          <t>Formazione aziendale</t>
        </is>
      </c>
      <c r="F40" s="5" t="n">
        <v>8292.66</v>
      </c>
      <c r="G40" s="6" t="n">
        <v>22</v>
      </c>
      <c r="H40" s="5" t="n">
        <v>1824.39</v>
      </c>
      <c r="I40" s="5" t="n">
        <v>10117.05</v>
      </c>
      <c r="J40" s="4" t="n">
        <v>45574</v>
      </c>
      <c r="K40" s="12" t="inlineStr">
        <is>
          <t>Pagata</t>
        </is>
      </c>
    </row>
    <row r="41">
      <c r="A41" s="8" t="inlineStr">
        <is>
          <t>FT-2024-0038</t>
        </is>
      </c>
      <c r="B41" s="9" t="n">
        <v>45551</v>
      </c>
      <c r="C41" s="8" t="inlineStr">
        <is>
          <t>Verdi Giuseppe</t>
        </is>
      </c>
      <c r="D41" s="8" t="inlineStr">
        <is>
          <t>11223344556</t>
        </is>
      </c>
      <c r="E41" s="8" t="inlineStr">
        <is>
          <t>Consulenza professionale</t>
        </is>
      </c>
      <c r="F41" s="10" t="n">
        <v>7781.87</v>
      </c>
      <c r="G41" s="11" t="n">
        <v>22</v>
      </c>
      <c r="H41" s="10" t="n">
        <v>1712.01</v>
      </c>
      <c r="I41" s="10" t="n">
        <v>9493.879999999999</v>
      </c>
      <c r="J41" s="9" t="n">
        <v>45611</v>
      </c>
      <c r="K41" s="14" t="inlineStr">
        <is>
          <t>Scaduta</t>
        </is>
      </c>
    </row>
    <row r="42">
      <c r="A42" s="3" t="inlineStr">
        <is>
          <t>FT-2024-0039</t>
        </is>
      </c>
      <c r="B42" s="4" t="n">
        <v>45558</v>
      </c>
      <c r="C42" s="3" t="inlineStr">
        <is>
          <t>Neri SpA</t>
        </is>
      </c>
      <c r="D42" s="3" t="inlineStr">
        <is>
          <t>66778899001</t>
        </is>
      </c>
      <c r="E42" s="3" t="inlineStr">
        <is>
          <t>Formazione aziendale</t>
        </is>
      </c>
      <c r="F42" s="5" t="n">
        <v>3174.84</v>
      </c>
      <c r="G42" s="6" t="n">
        <v>22</v>
      </c>
      <c r="H42" s="5" t="n">
        <v>698.46</v>
      </c>
      <c r="I42" s="5" t="n">
        <v>3873.3</v>
      </c>
      <c r="J42" s="4" t="n">
        <v>45588</v>
      </c>
      <c r="K42" s="12" t="inlineStr">
        <is>
          <t>Pagata</t>
        </is>
      </c>
    </row>
    <row r="43">
      <c r="A43" s="8" t="inlineStr">
        <is>
          <t>FT-2024-0040</t>
        </is>
      </c>
      <c r="B43" s="9" t="n">
        <v>45565</v>
      </c>
      <c r="C43" s="8" t="inlineStr">
        <is>
          <t>Arancio Group</t>
        </is>
      </c>
      <c r="D43" s="8" t="inlineStr">
        <is>
          <t>44556677889</t>
        </is>
      </c>
      <c r="E43" s="8" t="inlineStr">
        <is>
          <t>Assistenza tecnica</t>
        </is>
      </c>
      <c r="F43" s="10" t="n">
        <v>8055.01</v>
      </c>
      <c r="G43" s="11" t="n">
        <v>10</v>
      </c>
      <c r="H43" s="10" t="n">
        <v>805.5</v>
      </c>
      <c r="I43" s="10" t="n">
        <v>8860.51</v>
      </c>
      <c r="J43" s="9" t="n">
        <v>45595</v>
      </c>
      <c r="K43" s="12" t="inlineStr">
        <is>
          <t>Pagata</t>
        </is>
      </c>
    </row>
    <row r="44">
      <c r="A44" s="3" t="inlineStr">
        <is>
          <t>FT-2024-0041</t>
        </is>
      </c>
      <c r="B44" s="4" t="n">
        <v>45572</v>
      </c>
      <c r="C44" s="3" t="inlineStr">
        <is>
          <t>Blu &amp; Co.</t>
        </is>
      </c>
      <c r="D44" s="3" t="inlineStr">
        <is>
          <t>99887766554</t>
        </is>
      </c>
      <c r="E44" s="3" t="inlineStr">
        <is>
          <t>Assistenza tecnica</t>
        </is>
      </c>
      <c r="F44" s="5" t="n">
        <v>3065.93</v>
      </c>
      <c r="G44" s="6" t="n">
        <v>22</v>
      </c>
      <c r="H44" s="5" t="n">
        <v>674.5</v>
      </c>
      <c r="I44" s="5" t="n">
        <v>3740.43</v>
      </c>
      <c r="J44" s="4" t="n">
        <v>45632</v>
      </c>
      <c r="K44" s="12" t="inlineStr">
        <is>
          <t>Pagata</t>
        </is>
      </c>
    </row>
    <row r="45">
      <c r="A45" s="8" t="inlineStr">
        <is>
          <t>FT-2024-0042</t>
        </is>
      </c>
      <c r="B45" s="9" t="n">
        <v>45579</v>
      </c>
      <c r="C45" s="8" t="inlineStr">
        <is>
          <t>Verdi Giuseppe</t>
        </is>
      </c>
      <c r="D45" s="8" t="inlineStr">
        <is>
          <t>11223344556</t>
        </is>
      </c>
      <c r="E45" s="8" t="inlineStr">
        <is>
          <t>Fornitura materiali</t>
        </is>
      </c>
      <c r="F45" s="10" t="n">
        <v>6285.07</v>
      </c>
      <c r="G45" s="11" t="n">
        <v>22</v>
      </c>
      <c r="H45" s="10" t="n">
        <v>1382.72</v>
      </c>
      <c r="I45" s="10" t="n">
        <v>7667.79</v>
      </c>
      <c r="J45" s="9" t="n">
        <v>45639</v>
      </c>
      <c r="K45" s="14" t="inlineStr">
        <is>
          <t>Scaduta</t>
        </is>
      </c>
    </row>
    <row r="46">
      <c r="A46" s="3" t="inlineStr">
        <is>
          <t>FT-2024-0043</t>
        </is>
      </c>
      <c r="B46" s="4" t="n">
        <v>45586</v>
      </c>
      <c r="C46" s="3" t="inlineStr">
        <is>
          <t>Bianchi SRL</t>
        </is>
      </c>
      <c r="D46" s="3" t="inlineStr">
        <is>
          <t>98765432100</t>
        </is>
      </c>
      <c r="E46" s="3" t="inlineStr">
        <is>
          <t>Fornitura materiali</t>
        </is>
      </c>
      <c r="F46" s="5" t="n">
        <v>8893.940000000001</v>
      </c>
      <c r="G46" s="6" t="n">
        <v>4</v>
      </c>
      <c r="H46" s="5" t="n">
        <v>355.76</v>
      </c>
      <c r="I46" s="5" t="n">
        <v>9249.700000000001</v>
      </c>
      <c r="J46" s="4" t="n">
        <v>45676</v>
      </c>
      <c r="K46" s="14" t="inlineStr">
        <is>
          <t>Scaduta</t>
        </is>
      </c>
    </row>
    <row r="47">
      <c r="A47" s="8" t="inlineStr">
        <is>
          <t>FT-2024-0044</t>
        </is>
      </c>
      <c r="B47" s="9" t="n">
        <v>45593</v>
      </c>
      <c r="C47" s="8" t="inlineStr">
        <is>
          <t>Blu &amp; Co.</t>
        </is>
      </c>
      <c r="D47" s="8" t="inlineStr">
        <is>
          <t>99887766554</t>
        </is>
      </c>
      <c r="E47" s="8" t="inlineStr">
        <is>
          <t>Progettazione grafica</t>
        </is>
      </c>
      <c r="F47" s="10" t="n">
        <v>6192.78</v>
      </c>
      <c r="G47" s="11" t="n">
        <v>10</v>
      </c>
      <c r="H47" s="10" t="n">
        <v>619.28</v>
      </c>
      <c r="I47" s="10" t="n">
        <v>6812.059999999999</v>
      </c>
      <c r="J47" s="9" t="n">
        <v>45623</v>
      </c>
      <c r="K47" s="12" t="inlineStr">
        <is>
          <t>Pagata</t>
        </is>
      </c>
    </row>
    <row r="48">
      <c r="A48" s="3" t="inlineStr">
        <is>
          <t>FT-2024-0045</t>
        </is>
      </c>
      <c r="B48" s="4" t="n">
        <v>45600</v>
      </c>
      <c r="C48" s="3" t="inlineStr">
        <is>
          <t>Gialli Associati</t>
        </is>
      </c>
      <c r="D48" s="3" t="inlineStr">
        <is>
          <t>55443322110</t>
        </is>
      </c>
      <c r="E48" s="3" t="inlineStr">
        <is>
          <t>Formazione aziendale</t>
        </is>
      </c>
      <c r="F48" s="5" t="n">
        <v>1837.89</v>
      </c>
      <c r="G48" s="6" t="n">
        <v>22</v>
      </c>
      <c r="H48" s="5" t="n">
        <v>404.34</v>
      </c>
      <c r="I48" s="5" t="n">
        <v>2242.23</v>
      </c>
      <c r="J48" s="4" t="n">
        <v>45690</v>
      </c>
      <c r="K48" s="15" t="inlineStr">
        <is>
          <t>Parziale</t>
        </is>
      </c>
    </row>
    <row r="49">
      <c r="A49" s="8" t="inlineStr">
        <is>
          <t>FT-2024-0046</t>
        </is>
      </c>
      <c r="B49" s="9" t="n">
        <v>45607</v>
      </c>
      <c r="C49" s="8" t="inlineStr">
        <is>
          <t>Verdi Giuseppe</t>
        </is>
      </c>
      <c r="D49" s="8" t="inlineStr">
        <is>
          <t>11223344556</t>
        </is>
      </c>
      <c r="E49" s="8" t="inlineStr">
        <is>
          <t>Progettazione grafica</t>
        </is>
      </c>
      <c r="F49" s="10" t="n">
        <v>3685.11</v>
      </c>
      <c r="G49" s="11" t="n">
        <v>10</v>
      </c>
      <c r="H49" s="10" t="n">
        <v>368.51</v>
      </c>
      <c r="I49" s="10" t="n">
        <v>4053.62</v>
      </c>
      <c r="J49" s="9" t="n">
        <v>45697</v>
      </c>
      <c r="K49" s="14" t="inlineStr">
        <is>
          <t>Scaduta</t>
        </is>
      </c>
    </row>
    <row r="50">
      <c r="A50" s="3" t="inlineStr">
        <is>
          <t>FT-2024-0047</t>
        </is>
      </c>
      <c r="B50" s="4" t="n">
        <v>45614</v>
      </c>
      <c r="C50" s="3" t="inlineStr">
        <is>
          <t>Bianchi SRL</t>
        </is>
      </c>
      <c r="D50" s="3" t="inlineStr">
        <is>
          <t>98765432100</t>
        </is>
      </c>
      <c r="E50" s="3" t="inlineStr">
        <is>
          <t>Fornitura materiali</t>
        </is>
      </c>
      <c r="F50" s="5" t="n">
        <v>6725.46</v>
      </c>
      <c r="G50" s="6" t="n">
        <v>4</v>
      </c>
      <c r="H50" s="5" t="n">
        <v>269.02</v>
      </c>
      <c r="I50" s="5" t="n">
        <v>6994.48</v>
      </c>
      <c r="J50" s="4" t="n">
        <v>45644</v>
      </c>
      <c r="K50" s="14" t="inlineStr">
        <is>
          <t>Scaduta</t>
        </is>
      </c>
    </row>
    <row r="51">
      <c r="A51" s="8" t="inlineStr">
        <is>
          <t>FT-2024-0048</t>
        </is>
      </c>
      <c r="B51" s="9" t="n">
        <v>45621</v>
      </c>
      <c r="C51" s="8" t="inlineStr">
        <is>
          <t>Neri SpA</t>
        </is>
      </c>
      <c r="D51" s="8" t="inlineStr">
        <is>
          <t>66778899001</t>
        </is>
      </c>
      <c r="E51" s="8" t="inlineStr">
        <is>
          <t>Formazione aziendale</t>
        </is>
      </c>
      <c r="F51" s="10" t="n">
        <v>9777.34</v>
      </c>
      <c r="G51" s="11" t="n">
        <v>4</v>
      </c>
      <c r="H51" s="10" t="n">
        <v>391.09</v>
      </c>
      <c r="I51" s="10" t="n">
        <v>10168.43</v>
      </c>
      <c r="J51" s="9" t="n">
        <v>45651</v>
      </c>
      <c r="K51" s="12" t="inlineStr">
        <is>
          <t>Pagata</t>
        </is>
      </c>
    </row>
    <row r="52">
      <c r="A52" s="3" t="inlineStr">
        <is>
          <t>FT-2024-0049</t>
        </is>
      </c>
      <c r="B52" s="4" t="n">
        <v>45628</v>
      </c>
      <c r="C52" s="3" t="inlineStr">
        <is>
          <t>Bianchi SRL</t>
        </is>
      </c>
      <c r="D52" s="3" t="inlineStr">
        <is>
          <t>98765432100</t>
        </is>
      </c>
      <c r="E52" s="3" t="inlineStr">
        <is>
          <t>Formazione aziendale</t>
        </is>
      </c>
      <c r="F52" s="5" t="n">
        <v>5829.19</v>
      </c>
      <c r="G52" s="6" t="n">
        <v>10</v>
      </c>
      <c r="H52" s="5" t="n">
        <v>582.92</v>
      </c>
      <c r="I52" s="5" t="n">
        <v>6412.11</v>
      </c>
      <c r="J52" s="4" t="n">
        <v>45658</v>
      </c>
      <c r="K52" s="7" t="inlineStr">
        <is>
          <t>In attesa</t>
        </is>
      </c>
    </row>
    <row r="53">
      <c r="A53" s="8" t="inlineStr">
        <is>
          <t>FT-2024-0050</t>
        </is>
      </c>
      <c r="B53" s="9" t="n">
        <v>45635</v>
      </c>
      <c r="C53" s="8" t="inlineStr">
        <is>
          <t>Verdi Giuseppe</t>
        </is>
      </c>
      <c r="D53" s="8" t="inlineStr">
        <is>
          <t>11223344556</t>
        </is>
      </c>
      <c r="E53" s="8" t="inlineStr">
        <is>
          <t>Servizi di manutenzione</t>
        </is>
      </c>
      <c r="F53" s="10" t="n">
        <v>7820.31</v>
      </c>
      <c r="G53" s="11" t="n">
        <v>10</v>
      </c>
      <c r="H53" s="10" t="n">
        <v>782.03</v>
      </c>
      <c r="I53" s="10" t="n">
        <v>8602.34</v>
      </c>
      <c r="J53" s="9" t="n">
        <v>45665</v>
      </c>
      <c r="K53" s="7" t="inlineStr">
        <is>
          <t>In attesa</t>
        </is>
      </c>
    </row>
    <row r="55">
      <c r="E55" s="16" t="inlineStr">
        <is>
          <t>TOTALI:</t>
        </is>
      </c>
      <c r="F55" s="17">
        <f>SUM(F4:F54)</f>
        <v/>
      </c>
      <c r="H55" s="17">
        <f>SUM(H4:H54)</f>
        <v/>
      </c>
      <c r="I55" s="17">
        <f>SUM(I4:I54)</f>
        <v/>
      </c>
    </row>
  </sheetData>
  <mergeCells count="1">
    <mergeCell ref="A1:L1"/>
  </mergeCells>
  <dataValidations count="1">
    <dataValidation sqref="K4:K200" showErrorMessage="1" showInputMessage="1" allowBlank="0" type="list">
      <formula1>"Pagata,In attesa,Scaduta,Parziale"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8" customWidth="1" min="3" max="3"/>
    <col width="35" customWidth="1" min="4" max="4"/>
    <col width="30" customWidth="1" min="5" max="5"/>
    <col width="18" customWidth="1" min="6" max="6"/>
    <col width="25" customWidth="1" min="7" max="7"/>
  </cols>
  <sheetData>
    <row r="1">
      <c r="A1" s="1" t="inlineStr">
        <is>
          <t>ANAGRAFICA CLIENTI</t>
        </is>
      </c>
    </row>
    <row r="3">
      <c r="A3" s="2" t="inlineStr">
        <is>
          <t>Codice Cliente</t>
        </is>
      </c>
      <c r="B3" s="2" t="inlineStr">
        <is>
          <t>Ragione Sociale</t>
        </is>
      </c>
      <c r="C3" s="2" t="inlineStr">
        <is>
          <t>P.IVA/CF</t>
        </is>
      </c>
      <c r="D3" s="2" t="inlineStr">
        <is>
          <t>Indirizzo</t>
        </is>
      </c>
      <c r="E3" s="2" t="inlineStr">
        <is>
          <t>Email</t>
        </is>
      </c>
      <c r="F3" s="2" t="inlineStr">
        <is>
          <t>Telefono</t>
        </is>
      </c>
      <c r="G3" s="2" t="inlineStr">
        <is>
          <t>Note</t>
        </is>
      </c>
    </row>
    <row r="4">
      <c r="A4" s="3" t="inlineStr">
        <is>
          <t>CLI001</t>
        </is>
      </c>
      <c r="B4" s="3" t="inlineStr">
        <is>
          <t>Rossi Mario</t>
        </is>
      </c>
      <c r="C4" s="3" t="inlineStr">
        <is>
          <t>12345678901</t>
        </is>
      </c>
      <c r="D4" s="3" t="inlineStr">
        <is>
          <t>Via Roma 10, Milano</t>
        </is>
      </c>
      <c r="E4" s="3" t="inlineStr">
        <is>
          <t>mario.rossi@email.it</t>
        </is>
      </c>
      <c r="F4" s="3" t="inlineStr">
        <is>
          <t>02-12345678</t>
        </is>
      </c>
    </row>
    <row r="5">
      <c r="A5" s="8" t="inlineStr">
        <is>
          <t>CLI002</t>
        </is>
      </c>
      <c r="B5" s="8" t="inlineStr">
        <is>
          <t>Bianchi SRL</t>
        </is>
      </c>
      <c r="C5" s="8" t="inlineStr">
        <is>
          <t>98765432100</t>
        </is>
      </c>
      <c r="D5" s="8" t="inlineStr">
        <is>
          <t>Corso Italia 45, Roma</t>
        </is>
      </c>
      <c r="E5" s="8" t="inlineStr">
        <is>
          <t>info@bianchisrl.it</t>
        </is>
      </c>
      <c r="F5" s="8" t="inlineStr">
        <is>
          <t>06-98765432</t>
        </is>
      </c>
    </row>
    <row r="6">
      <c r="A6" s="3" t="inlineStr">
        <is>
          <t>CLI003</t>
        </is>
      </c>
      <c r="B6" s="3" t="inlineStr">
        <is>
          <t>Verdi Giuseppe</t>
        </is>
      </c>
      <c r="C6" s="3" t="inlineStr">
        <is>
          <t>11223344556</t>
        </is>
      </c>
      <c r="D6" s="3" t="inlineStr">
        <is>
          <t>Piazza Duomo 3, Torino</t>
        </is>
      </c>
      <c r="E6" s="3" t="inlineStr">
        <is>
          <t>g.verdi@email.it</t>
        </is>
      </c>
      <c r="F6" s="3" t="inlineStr">
        <is>
          <t>011-5566778</t>
        </is>
      </c>
    </row>
    <row r="7">
      <c r="A7" s="8" t="inlineStr">
        <is>
          <t>CLI004</t>
        </is>
      </c>
      <c r="B7" s="8" t="inlineStr">
        <is>
          <t>Neri SpA</t>
        </is>
      </c>
      <c r="C7" s="8" t="inlineStr">
        <is>
          <t>66778899001</t>
        </is>
      </c>
      <c r="D7" s="8" t="inlineStr">
        <is>
          <t>Viale Europa 78, Bologna</t>
        </is>
      </c>
      <c r="E7" s="8" t="inlineStr">
        <is>
          <t>contatti@nerispa.it</t>
        </is>
      </c>
      <c r="F7" s="8" t="inlineStr">
        <is>
          <t>051-3344556</t>
        </is>
      </c>
    </row>
    <row r="8">
      <c r="A8" s="3" t="inlineStr">
        <is>
          <t>CLI005</t>
        </is>
      </c>
      <c r="B8" s="3" t="inlineStr">
        <is>
          <t>Gialli Associati</t>
        </is>
      </c>
      <c r="C8" s="3" t="inlineStr">
        <is>
          <t>55443322110</t>
        </is>
      </c>
      <c r="D8" s="3" t="inlineStr">
        <is>
          <t>Via Garibaldi 22, Firenze</t>
        </is>
      </c>
      <c r="E8" s="3" t="inlineStr">
        <is>
          <t>info@gialli.com</t>
        </is>
      </c>
      <c r="F8" s="3" t="inlineStr">
        <is>
          <t>055-7788990</t>
        </is>
      </c>
    </row>
    <row r="9">
      <c r="A9" s="8" t="inlineStr">
        <is>
          <t>CLI006</t>
        </is>
      </c>
      <c r="B9" s="8" t="inlineStr">
        <is>
          <t>Blu &amp; Co.</t>
        </is>
      </c>
      <c r="C9" s="8" t="inlineStr">
        <is>
          <t>99887766554</t>
        </is>
      </c>
      <c r="D9" s="8" t="inlineStr">
        <is>
          <t>Corso Vittorio 56, Napoli</t>
        </is>
      </c>
      <c r="E9" s="8" t="inlineStr">
        <is>
          <t>amministrazione@blu.it</t>
        </is>
      </c>
      <c r="F9" s="8" t="inlineStr">
        <is>
          <t>081-6655443</t>
        </is>
      </c>
    </row>
    <row r="10">
      <c r="A10" s="3" t="inlineStr">
        <is>
          <t>CLI007</t>
        </is>
      </c>
      <c r="B10" s="3" t="inlineStr">
        <is>
          <t>Arancio Group</t>
        </is>
      </c>
      <c r="C10" s="3" t="inlineStr">
        <is>
          <t>44556677889</t>
        </is>
      </c>
      <c r="D10" s="3" t="inlineStr">
        <is>
          <t>Via Manzoni 12, Venezia</t>
        </is>
      </c>
      <c r="E10" s="3" t="inlineStr">
        <is>
          <t>group@arancio.com</t>
        </is>
      </c>
      <c r="F10" s="3" t="inlineStr">
        <is>
          <t>041-2233445</t>
        </is>
      </c>
    </row>
    <row r="11">
      <c r="A11" s="8" t="inlineStr">
        <is>
          <t>CLI008</t>
        </is>
      </c>
      <c r="B11" s="8" t="inlineStr">
        <is>
          <t>Viola Services</t>
        </is>
      </c>
      <c r="C11" s="8" t="inlineStr">
        <is>
          <t>33221100998</t>
        </is>
      </c>
      <c r="D11" s="8" t="inlineStr">
        <is>
          <t>Piazza San Marco 8, Genova</t>
        </is>
      </c>
      <c r="E11" s="8" t="inlineStr">
        <is>
          <t>services@viola.it</t>
        </is>
      </c>
      <c r="F11" s="8" t="inlineStr">
        <is>
          <t>010-9988776</t>
        </is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8" t="inlineStr">
        <is>
          <t>DASHBOARD - RIEPILOGO FATTURAZIONE</t>
        </is>
      </c>
    </row>
    <row r="3">
      <c r="A3" s="19" t="inlineStr">
        <is>
          <t>TOTALE FATTURATO</t>
        </is>
      </c>
      <c r="E3" s="20" t="inlineStr">
        <is>
          <t>FATTURE PAGATE</t>
        </is>
      </c>
    </row>
    <row r="4"/>
    <row r="5">
      <c r="A5" s="21">
        <f>SUM('Registro Fatture'!I4:I54)</f>
        <v/>
      </c>
      <c r="E5" s="22">
        <f>SUMIF('Registro Fatture'!K4:K54,"Pagata",'Registro Fatture'!I4:I54)</f>
        <v/>
      </c>
    </row>
    <row r="6"/>
    <row r="8">
      <c r="A8" s="23" t="inlineStr">
        <is>
          <t>DA INCASSARE</t>
        </is>
      </c>
      <c r="E8" s="24" t="inlineStr">
        <is>
          <t>SCADUTE</t>
        </is>
      </c>
    </row>
    <row r="9"/>
    <row r="10">
      <c r="A10" s="25">
        <f>SUMIFS('Registro Fatture'!I4:I54,'Registro Fatture'!K4:K54,"In attesa")</f>
        <v/>
      </c>
      <c r="E10" s="26">
        <f>SUMIFS('Registro Fatture'!I4:I54,'Registro Fatture'!K4:K54,"Scaduta")</f>
        <v/>
      </c>
    </row>
    <row r="11"/>
    <row r="13">
      <c r="A13" s="27" t="inlineStr">
        <is>
          <t>STATO PAGAMENTI - RIEPILOGO</t>
        </is>
      </c>
    </row>
    <row r="14">
      <c r="A14" s="2" t="inlineStr">
        <is>
          <t>Stato</t>
        </is>
      </c>
      <c r="B14" s="2" t="inlineStr">
        <is>
          <t>Numero Fatture</t>
        </is>
      </c>
      <c r="C14" s="2" t="inlineStr">
        <is>
          <t>Importo Totale €</t>
        </is>
      </c>
      <c r="D14" s="2" t="inlineStr">
        <is>
          <t>Percentuale</t>
        </is>
      </c>
    </row>
    <row r="15">
      <c r="A15" s="28" t="inlineStr">
        <is>
          <t>Pagata</t>
        </is>
      </c>
      <c r="B15" s="13">
        <f>COUNTIF('Registro Fatture'!K4:K54,"Pagata")</f>
        <v/>
      </c>
      <c r="C15" s="10">
        <f>SUMIF('Registro Fatture'!K4:K54,"Pagata",'Registro Fatture'!I4:I54)</f>
        <v/>
      </c>
      <c r="D15" s="29">
        <f>C15/C19</f>
        <v/>
      </c>
    </row>
    <row r="16">
      <c r="A16" s="28" t="inlineStr">
        <is>
          <t>In attesa</t>
        </is>
      </c>
      <c r="B16" s="13">
        <f>COUNTIF('Registro Fatture'!K4:K54,"In attesa")</f>
        <v/>
      </c>
      <c r="C16" s="10">
        <f>SUMIF('Registro Fatture'!K4:K54,"In attesa",'Registro Fatture'!I4:I54)</f>
        <v/>
      </c>
      <c r="D16" s="29">
        <f>C16/C20</f>
        <v/>
      </c>
    </row>
    <row r="17">
      <c r="A17" s="28" t="inlineStr">
        <is>
          <t>Scaduta</t>
        </is>
      </c>
      <c r="B17" s="13">
        <f>COUNTIF('Registro Fatture'!K4:K54,"Scaduta")</f>
        <v/>
      </c>
      <c r="C17" s="10">
        <f>SUMIF('Registro Fatture'!K4:K54,"Scaduta",'Registro Fatture'!I4:I54)</f>
        <v/>
      </c>
      <c r="D17" s="29">
        <f>C17/C21</f>
        <v/>
      </c>
    </row>
    <row r="18">
      <c r="A18" s="28" t="inlineStr">
        <is>
          <t>Parziale</t>
        </is>
      </c>
      <c r="B18" s="13">
        <f>COUNTIF('Registro Fatture'!K4:K54,"Parziale")</f>
        <v/>
      </c>
      <c r="C18" s="10">
        <f>SUMIF('Registro Fatture'!K4:K54,"Parziale",'Registro Fatture'!I4:I54)</f>
        <v/>
      </c>
      <c r="D18" s="29">
        <f>C18/C22</f>
        <v/>
      </c>
    </row>
    <row r="19">
      <c r="A19" s="30" t="inlineStr">
        <is>
          <t>TOTALE</t>
        </is>
      </c>
      <c r="B19" s="30">
        <f>SUM(B15:B18)</f>
        <v/>
      </c>
      <c r="C19" s="31">
        <f>SUM(C15:C18)</f>
        <v/>
      </c>
    </row>
  </sheetData>
  <mergeCells count="10">
    <mergeCell ref="A1:H1"/>
    <mergeCell ref="A3:C4"/>
    <mergeCell ref="A5:C6"/>
    <mergeCell ref="E3:G4"/>
    <mergeCell ref="E5:G6"/>
    <mergeCell ref="A8:C9"/>
    <mergeCell ref="A10:C11"/>
    <mergeCell ref="E8:G9"/>
    <mergeCell ref="E10:G11"/>
    <mergeCell ref="A13:D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5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5" customWidth="1" min="4" max="4"/>
    <col width="18" customWidth="1" min="5" max="5"/>
    <col width="16" customWidth="1" min="6" max="6"/>
  </cols>
  <sheetData>
    <row r="1">
      <c r="A1" s="1" t="inlineStr">
        <is>
          <t>SCADENZARIO PAGAMENTI</t>
        </is>
      </c>
    </row>
    <row r="3">
      <c r="A3" s="2" t="inlineStr">
        <is>
          <t>N° Fattura</t>
        </is>
      </c>
      <c r="B3" s="2" t="inlineStr">
        <is>
          <t>Cliente</t>
        </is>
      </c>
      <c r="C3" s="2" t="inlineStr">
        <is>
          <t>Importo €</t>
        </is>
      </c>
      <c r="D3" s="2" t="inlineStr">
        <is>
          <t>Data Scadenza</t>
        </is>
      </c>
      <c r="E3" s="2" t="inlineStr">
        <is>
          <t>Giorni Mancanti</t>
        </is>
      </c>
      <c r="F3" s="2" t="inlineStr">
        <is>
          <t>Stato</t>
        </is>
      </c>
    </row>
    <row r="4">
      <c r="A4" s="32">
        <f>'Registro Fatture'!A4</f>
        <v/>
      </c>
      <c r="B4" s="32">
        <f>'Registro Fatture'!C4</f>
        <v/>
      </c>
      <c r="C4" s="5">
        <f>'Registro Fatture'!I4</f>
        <v/>
      </c>
      <c r="D4" s="4">
        <f>'Registro Fatture'!J4</f>
        <v/>
      </c>
      <c r="E4" s="15">
        <f>IF('Registro Fatture'!K4="Pagata","Pagata",D4-TODAY())</f>
        <v/>
      </c>
      <c r="F4" s="15">
        <f>'Registro Fatture'!K4</f>
        <v/>
      </c>
    </row>
    <row r="5">
      <c r="A5" s="28">
        <f>'Registro Fatture'!A5</f>
        <v/>
      </c>
      <c r="B5" s="28">
        <f>'Registro Fatture'!C5</f>
        <v/>
      </c>
      <c r="C5" s="10">
        <f>'Registro Fatture'!I5</f>
        <v/>
      </c>
      <c r="D5" s="9">
        <f>'Registro Fatture'!J5</f>
        <v/>
      </c>
      <c r="E5" s="13">
        <f>IF('Registro Fatture'!K5="Pagata","Pagata",D5-TODAY())</f>
        <v/>
      </c>
      <c r="F5" s="13">
        <f>'Registro Fatture'!K5</f>
        <v/>
      </c>
    </row>
    <row r="6">
      <c r="A6" s="32">
        <f>'Registro Fatture'!A6</f>
        <v/>
      </c>
      <c r="B6" s="32">
        <f>'Registro Fatture'!C6</f>
        <v/>
      </c>
      <c r="C6" s="5">
        <f>'Registro Fatture'!I6</f>
        <v/>
      </c>
      <c r="D6" s="4">
        <f>'Registro Fatture'!J6</f>
        <v/>
      </c>
      <c r="E6" s="15">
        <f>IF('Registro Fatture'!K6="Pagata","Pagata",D6-TODAY())</f>
        <v/>
      </c>
      <c r="F6" s="15">
        <f>'Registro Fatture'!K6</f>
        <v/>
      </c>
    </row>
    <row r="7">
      <c r="A7" s="28">
        <f>'Registro Fatture'!A7</f>
        <v/>
      </c>
      <c r="B7" s="28">
        <f>'Registro Fatture'!C7</f>
        <v/>
      </c>
      <c r="C7" s="10">
        <f>'Registro Fatture'!I7</f>
        <v/>
      </c>
      <c r="D7" s="9">
        <f>'Registro Fatture'!J7</f>
        <v/>
      </c>
      <c r="E7" s="13">
        <f>IF('Registro Fatture'!K7="Pagata","Pagata",D7-TODAY())</f>
        <v/>
      </c>
      <c r="F7" s="13">
        <f>'Registro Fatture'!K7</f>
        <v/>
      </c>
    </row>
    <row r="8">
      <c r="A8" s="32">
        <f>'Registro Fatture'!A8</f>
        <v/>
      </c>
      <c r="B8" s="32">
        <f>'Registro Fatture'!C8</f>
        <v/>
      </c>
      <c r="C8" s="5">
        <f>'Registro Fatture'!I8</f>
        <v/>
      </c>
      <c r="D8" s="4">
        <f>'Registro Fatture'!J8</f>
        <v/>
      </c>
      <c r="E8" s="15">
        <f>IF('Registro Fatture'!K8="Pagata","Pagata",D8-TODAY())</f>
        <v/>
      </c>
      <c r="F8" s="15">
        <f>'Registro Fatture'!K8</f>
        <v/>
      </c>
    </row>
    <row r="9">
      <c r="A9" s="28">
        <f>'Registro Fatture'!A9</f>
        <v/>
      </c>
      <c r="B9" s="28">
        <f>'Registro Fatture'!C9</f>
        <v/>
      </c>
      <c r="C9" s="10">
        <f>'Registro Fatture'!I9</f>
        <v/>
      </c>
      <c r="D9" s="9">
        <f>'Registro Fatture'!J9</f>
        <v/>
      </c>
      <c r="E9" s="13">
        <f>IF('Registro Fatture'!K9="Pagata","Pagata",D9-TODAY())</f>
        <v/>
      </c>
      <c r="F9" s="13">
        <f>'Registro Fatture'!K9</f>
        <v/>
      </c>
    </row>
    <row r="10">
      <c r="A10" s="32">
        <f>'Registro Fatture'!A10</f>
        <v/>
      </c>
      <c r="B10" s="32">
        <f>'Registro Fatture'!C10</f>
        <v/>
      </c>
      <c r="C10" s="5">
        <f>'Registro Fatture'!I10</f>
        <v/>
      </c>
      <c r="D10" s="4">
        <f>'Registro Fatture'!J10</f>
        <v/>
      </c>
      <c r="E10" s="15">
        <f>IF('Registro Fatture'!K10="Pagata","Pagata",D10-TODAY())</f>
        <v/>
      </c>
      <c r="F10" s="15">
        <f>'Registro Fatture'!K10</f>
        <v/>
      </c>
    </row>
    <row r="11">
      <c r="A11" s="28">
        <f>'Registro Fatture'!A11</f>
        <v/>
      </c>
      <c r="B11" s="28">
        <f>'Registro Fatture'!C11</f>
        <v/>
      </c>
      <c r="C11" s="10">
        <f>'Registro Fatture'!I11</f>
        <v/>
      </c>
      <c r="D11" s="9">
        <f>'Registro Fatture'!J11</f>
        <v/>
      </c>
      <c r="E11" s="13">
        <f>IF('Registro Fatture'!K11="Pagata","Pagata",D11-TODAY())</f>
        <v/>
      </c>
      <c r="F11" s="13">
        <f>'Registro Fatture'!K11</f>
        <v/>
      </c>
    </row>
    <row r="12">
      <c r="A12" s="32">
        <f>'Registro Fatture'!A12</f>
        <v/>
      </c>
      <c r="B12" s="32">
        <f>'Registro Fatture'!C12</f>
        <v/>
      </c>
      <c r="C12" s="5">
        <f>'Registro Fatture'!I12</f>
        <v/>
      </c>
      <c r="D12" s="4">
        <f>'Registro Fatture'!J12</f>
        <v/>
      </c>
      <c r="E12" s="15">
        <f>IF('Registro Fatture'!K12="Pagata","Pagata",D12-TODAY())</f>
        <v/>
      </c>
      <c r="F12" s="15">
        <f>'Registro Fatture'!K12</f>
        <v/>
      </c>
    </row>
    <row r="13">
      <c r="A13" s="28">
        <f>'Registro Fatture'!A13</f>
        <v/>
      </c>
      <c r="B13" s="28">
        <f>'Registro Fatture'!C13</f>
        <v/>
      </c>
      <c r="C13" s="10">
        <f>'Registro Fatture'!I13</f>
        <v/>
      </c>
      <c r="D13" s="9">
        <f>'Registro Fatture'!J13</f>
        <v/>
      </c>
      <c r="E13" s="13">
        <f>IF('Registro Fatture'!K13="Pagata","Pagata",D13-TODAY())</f>
        <v/>
      </c>
      <c r="F13" s="13">
        <f>'Registro Fatture'!K13</f>
        <v/>
      </c>
    </row>
    <row r="14">
      <c r="A14" s="32">
        <f>'Registro Fatture'!A14</f>
        <v/>
      </c>
      <c r="B14" s="32">
        <f>'Registro Fatture'!C14</f>
        <v/>
      </c>
      <c r="C14" s="5">
        <f>'Registro Fatture'!I14</f>
        <v/>
      </c>
      <c r="D14" s="4">
        <f>'Registro Fatture'!J14</f>
        <v/>
      </c>
      <c r="E14" s="15">
        <f>IF('Registro Fatture'!K14="Pagata","Pagata",D14-TODAY())</f>
        <v/>
      </c>
      <c r="F14" s="15">
        <f>'Registro Fatture'!K14</f>
        <v/>
      </c>
    </row>
    <row r="15">
      <c r="A15" s="28">
        <f>'Registro Fatture'!A15</f>
        <v/>
      </c>
      <c r="B15" s="28">
        <f>'Registro Fatture'!C15</f>
        <v/>
      </c>
      <c r="C15" s="10">
        <f>'Registro Fatture'!I15</f>
        <v/>
      </c>
      <c r="D15" s="9">
        <f>'Registro Fatture'!J15</f>
        <v/>
      </c>
      <c r="E15" s="13">
        <f>IF('Registro Fatture'!K15="Pagata","Pagata",D15-TODAY())</f>
        <v/>
      </c>
      <c r="F15" s="13">
        <f>'Registro Fatture'!K15</f>
        <v/>
      </c>
    </row>
    <row r="16">
      <c r="A16" s="32">
        <f>'Registro Fatture'!A16</f>
        <v/>
      </c>
      <c r="B16" s="32">
        <f>'Registro Fatture'!C16</f>
        <v/>
      </c>
      <c r="C16" s="5">
        <f>'Registro Fatture'!I16</f>
        <v/>
      </c>
      <c r="D16" s="4">
        <f>'Registro Fatture'!J16</f>
        <v/>
      </c>
      <c r="E16" s="15">
        <f>IF('Registro Fatture'!K16="Pagata","Pagata",D16-TODAY())</f>
        <v/>
      </c>
      <c r="F16" s="15">
        <f>'Registro Fatture'!K16</f>
        <v/>
      </c>
    </row>
    <row r="17">
      <c r="A17" s="28">
        <f>'Registro Fatture'!A17</f>
        <v/>
      </c>
      <c r="B17" s="28">
        <f>'Registro Fatture'!C17</f>
        <v/>
      </c>
      <c r="C17" s="10">
        <f>'Registro Fatture'!I17</f>
        <v/>
      </c>
      <c r="D17" s="9">
        <f>'Registro Fatture'!J17</f>
        <v/>
      </c>
      <c r="E17" s="13">
        <f>IF('Registro Fatture'!K17="Pagata","Pagata",D17-TODAY())</f>
        <v/>
      </c>
      <c r="F17" s="13">
        <f>'Registro Fatture'!K17</f>
        <v/>
      </c>
    </row>
    <row r="18">
      <c r="A18" s="32">
        <f>'Registro Fatture'!A18</f>
        <v/>
      </c>
      <c r="B18" s="32">
        <f>'Registro Fatture'!C18</f>
        <v/>
      </c>
      <c r="C18" s="5">
        <f>'Registro Fatture'!I18</f>
        <v/>
      </c>
      <c r="D18" s="4">
        <f>'Registro Fatture'!J18</f>
        <v/>
      </c>
      <c r="E18" s="15">
        <f>IF('Registro Fatture'!K18="Pagata","Pagata",D18-TODAY())</f>
        <v/>
      </c>
      <c r="F18" s="15">
        <f>'Registro Fatture'!K18</f>
        <v/>
      </c>
    </row>
    <row r="19">
      <c r="A19" s="28">
        <f>'Registro Fatture'!A19</f>
        <v/>
      </c>
      <c r="B19" s="28">
        <f>'Registro Fatture'!C19</f>
        <v/>
      </c>
      <c r="C19" s="10">
        <f>'Registro Fatture'!I19</f>
        <v/>
      </c>
      <c r="D19" s="9">
        <f>'Registro Fatture'!J19</f>
        <v/>
      </c>
      <c r="E19" s="13">
        <f>IF('Registro Fatture'!K19="Pagata","Pagata",D19-TODAY())</f>
        <v/>
      </c>
      <c r="F19" s="13">
        <f>'Registro Fatture'!K19</f>
        <v/>
      </c>
    </row>
    <row r="20">
      <c r="A20" s="32">
        <f>'Registro Fatture'!A20</f>
        <v/>
      </c>
      <c r="B20" s="32">
        <f>'Registro Fatture'!C20</f>
        <v/>
      </c>
      <c r="C20" s="5">
        <f>'Registro Fatture'!I20</f>
        <v/>
      </c>
      <c r="D20" s="4">
        <f>'Registro Fatture'!J20</f>
        <v/>
      </c>
      <c r="E20" s="15">
        <f>IF('Registro Fatture'!K20="Pagata","Pagata",D20-TODAY())</f>
        <v/>
      </c>
      <c r="F20" s="15">
        <f>'Registro Fatture'!K20</f>
        <v/>
      </c>
    </row>
    <row r="21">
      <c r="A21" s="28">
        <f>'Registro Fatture'!A21</f>
        <v/>
      </c>
      <c r="B21" s="28">
        <f>'Registro Fatture'!C21</f>
        <v/>
      </c>
      <c r="C21" s="10">
        <f>'Registro Fatture'!I21</f>
        <v/>
      </c>
      <c r="D21" s="9">
        <f>'Registro Fatture'!J21</f>
        <v/>
      </c>
      <c r="E21" s="13">
        <f>IF('Registro Fatture'!K21="Pagata","Pagata",D21-TODAY())</f>
        <v/>
      </c>
      <c r="F21" s="13">
        <f>'Registro Fatture'!K21</f>
        <v/>
      </c>
    </row>
    <row r="22">
      <c r="A22" s="32">
        <f>'Registro Fatture'!A22</f>
        <v/>
      </c>
      <c r="B22" s="32">
        <f>'Registro Fatture'!C22</f>
        <v/>
      </c>
      <c r="C22" s="5">
        <f>'Registro Fatture'!I22</f>
        <v/>
      </c>
      <c r="D22" s="4">
        <f>'Registro Fatture'!J22</f>
        <v/>
      </c>
      <c r="E22" s="15">
        <f>IF('Registro Fatture'!K22="Pagata","Pagata",D22-TODAY())</f>
        <v/>
      </c>
      <c r="F22" s="15">
        <f>'Registro Fatture'!K22</f>
        <v/>
      </c>
    </row>
    <row r="23">
      <c r="A23" s="28">
        <f>'Registro Fatture'!A23</f>
        <v/>
      </c>
      <c r="B23" s="28">
        <f>'Registro Fatture'!C23</f>
        <v/>
      </c>
      <c r="C23" s="10">
        <f>'Registro Fatture'!I23</f>
        <v/>
      </c>
      <c r="D23" s="9">
        <f>'Registro Fatture'!J23</f>
        <v/>
      </c>
      <c r="E23" s="13">
        <f>IF('Registro Fatture'!K23="Pagata","Pagata",D23-TODAY())</f>
        <v/>
      </c>
      <c r="F23" s="13">
        <f>'Registro Fatture'!K23</f>
        <v/>
      </c>
    </row>
    <row r="24">
      <c r="A24" s="32">
        <f>'Registro Fatture'!A24</f>
        <v/>
      </c>
      <c r="B24" s="32">
        <f>'Registro Fatture'!C24</f>
        <v/>
      </c>
      <c r="C24" s="5">
        <f>'Registro Fatture'!I24</f>
        <v/>
      </c>
      <c r="D24" s="4">
        <f>'Registro Fatture'!J24</f>
        <v/>
      </c>
      <c r="E24" s="15">
        <f>IF('Registro Fatture'!K24="Pagata","Pagata",D24-TODAY())</f>
        <v/>
      </c>
      <c r="F24" s="15">
        <f>'Registro Fatture'!K24</f>
        <v/>
      </c>
    </row>
    <row r="25">
      <c r="A25" s="28">
        <f>'Registro Fatture'!A25</f>
        <v/>
      </c>
      <c r="B25" s="28">
        <f>'Registro Fatture'!C25</f>
        <v/>
      </c>
      <c r="C25" s="10">
        <f>'Registro Fatture'!I25</f>
        <v/>
      </c>
      <c r="D25" s="9">
        <f>'Registro Fatture'!J25</f>
        <v/>
      </c>
      <c r="E25" s="13">
        <f>IF('Registro Fatture'!K25="Pagata","Pagata",D25-TODAY())</f>
        <v/>
      </c>
      <c r="F25" s="13">
        <f>'Registro Fatture'!K25</f>
        <v/>
      </c>
    </row>
    <row r="26">
      <c r="A26" s="32">
        <f>'Registro Fatture'!A26</f>
        <v/>
      </c>
      <c r="B26" s="32">
        <f>'Registro Fatture'!C26</f>
        <v/>
      </c>
      <c r="C26" s="5">
        <f>'Registro Fatture'!I26</f>
        <v/>
      </c>
      <c r="D26" s="4">
        <f>'Registro Fatture'!J26</f>
        <v/>
      </c>
      <c r="E26" s="15">
        <f>IF('Registro Fatture'!K26="Pagata","Pagata",D26-TODAY())</f>
        <v/>
      </c>
      <c r="F26" s="15">
        <f>'Registro Fatture'!K26</f>
        <v/>
      </c>
    </row>
    <row r="27">
      <c r="A27" s="28">
        <f>'Registro Fatture'!A27</f>
        <v/>
      </c>
      <c r="B27" s="28">
        <f>'Registro Fatture'!C27</f>
        <v/>
      </c>
      <c r="C27" s="10">
        <f>'Registro Fatture'!I27</f>
        <v/>
      </c>
      <c r="D27" s="9">
        <f>'Registro Fatture'!J27</f>
        <v/>
      </c>
      <c r="E27" s="13">
        <f>IF('Registro Fatture'!K27="Pagata","Pagata",D27-TODAY())</f>
        <v/>
      </c>
      <c r="F27" s="13">
        <f>'Registro Fatture'!K27</f>
        <v/>
      </c>
    </row>
    <row r="28">
      <c r="A28" s="32">
        <f>'Registro Fatture'!A28</f>
        <v/>
      </c>
      <c r="B28" s="32">
        <f>'Registro Fatture'!C28</f>
        <v/>
      </c>
      <c r="C28" s="5">
        <f>'Registro Fatture'!I28</f>
        <v/>
      </c>
      <c r="D28" s="4">
        <f>'Registro Fatture'!J28</f>
        <v/>
      </c>
      <c r="E28" s="15">
        <f>IF('Registro Fatture'!K28="Pagata","Pagata",D28-TODAY())</f>
        <v/>
      </c>
      <c r="F28" s="15">
        <f>'Registro Fatture'!K28</f>
        <v/>
      </c>
    </row>
    <row r="29">
      <c r="A29" s="28">
        <f>'Registro Fatture'!A29</f>
        <v/>
      </c>
      <c r="B29" s="28">
        <f>'Registro Fatture'!C29</f>
        <v/>
      </c>
      <c r="C29" s="10">
        <f>'Registro Fatture'!I29</f>
        <v/>
      </c>
      <c r="D29" s="9">
        <f>'Registro Fatture'!J29</f>
        <v/>
      </c>
      <c r="E29" s="13">
        <f>IF('Registro Fatture'!K29="Pagata","Pagata",D29-TODAY())</f>
        <v/>
      </c>
      <c r="F29" s="13">
        <f>'Registro Fatture'!K29</f>
        <v/>
      </c>
    </row>
    <row r="30">
      <c r="A30" s="32">
        <f>'Registro Fatture'!A30</f>
        <v/>
      </c>
      <c r="B30" s="32">
        <f>'Registro Fatture'!C30</f>
        <v/>
      </c>
      <c r="C30" s="5">
        <f>'Registro Fatture'!I30</f>
        <v/>
      </c>
      <c r="D30" s="4">
        <f>'Registro Fatture'!J30</f>
        <v/>
      </c>
      <c r="E30" s="15">
        <f>IF('Registro Fatture'!K30="Pagata","Pagata",D30-TODAY())</f>
        <v/>
      </c>
      <c r="F30" s="15">
        <f>'Registro Fatture'!K30</f>
        <v/>
      </c>
    </row>
    <row r="31">
      <c r="A31" s="28">
        <f>'Registro Fatture'!A31</f>
        <v/>
      </c>
      <c r="B31" s="28">
        <f>'Registro Fatture'!C31</f>
        <v/>
      </c>
      <c r="C31" s="10">
        <f>'Registro Fatture'!I31</f>
        <v/>
      </c>
      <c r="D31" s="9">
        <f>'Registro Fatture'!J31</f>
        <v/>
      </c>
      <c r="E31" s="13">
        <f>IF('Registro Fatture'!K31="Pagata","Pagata",D31-TODAY())</f>
        <v/>
      </c>
      <c r="F31" s="13">
        <f>'Registro Fatture'!K31</f>
        <v/>
      </c>
    </row>
    <row r="32">
      <c r="A32" s="32">
        <f>'Registro Fatture'!A32</f>
        <v/>
      </c>
      <c r="B32" s="32">
        <f>'Registro Fatture'!C32</f>
        <v/>
      </c>
      <c r="C32" s="5">
        <f>'Registro Fatture'!I32</f>
        <v/>
      </c>
      <c r="D32" s="4">
        <f>'Registro Fatture'!J32</f>
        <v/>
      </c>
      <c r="E32" s="15">
        <f>IF('Registro Fatture'!K32="Pagata","Pagata",D32-TODAY())</f>
        <v/>
      </c>
      <c r="F32" s="15">
        <f>'Registro Fatture'!K32</f>
        <v/>
      </c>
    </row>
    <row r="33">
      <c r="A33" s="28">
        <f>'Registro Fatture'!A33</f>
        <v/>
      </c>
      <c r="B33" s="28">
        <f>'Registro Fatture'!C33</f>
        <v/>
      </c>
      <c r="C33" s="10">
        <f>'Registro Fatture'!I33</f>
        <v/>
      </c>
      <c r="D33" s="9">
        <f>'Registro Fatture'!J33</f>
        <v/>
      </c>
      <c r="E33" s="13">
        <f>IF('Registro Fatture'!K33="Pagata","Pagata",D33-TODAY())</f>
        <v/>
      </c>
      <c r="F33" s="13">
        <f>'Registro Fatture'!K33</f>
        <v/>
      </c>
    </row>
    <row r="34">
      <c r="A34" s="32">
        <f>'Registro Fatture'!A34</f>
        <v/>
      </c>
      <c r="B34" s="32">
        <f>'Registro Fatture'!C34</f>
        <v/>
      </c>
      <c r="C34" s="5">
        <f>'Registro Fatture'!I34</f>
        <v/>
      </c>
      <c r="D34" s="4">
        <f>'Registro Fatture'!J34</f>
        <v/>
      </c>
      <c r="E34" s="15">
        <f>IF('Registro Fatture'!K34="Pagata","Pagata",D34-TODAY())</f>
        <v/>
      </c>
      <c r="F34" s="15">
        <f>'Registro Fatture'!K34</f>
        <v/>
      </c>
    </row>
    <row r="35">
      <c r="A35" s="28">
        <f>'Registro Fatture'!A35</f>
        <v/>
      </c>
      <c r="B35" s="28">
        <f>'Registro Fatture'!C35</f>
        <v/>
      </c>
      <c r="C35" s="10">
        <f>'Registro Fatture'!I35</f>
        <v/>
      </c>
      <c r="D35" s="9">
        <f>'Registro Fatture'!J35</f>
        <v/>
      </c>
      <c r="E35" s="13">
        <f>IF('Registro Fatture'!K35="Pagata","Pagata",D35-TODAY())</f>
        <v/>
      </c>
      <c r="F35" s="13">
        <f>'Registro Fatture'!K35</f>
        <v/>
      </c>
    </row>
    <row r="36">
      <c r="A36" s="32">
        <f>'Registro Fatture'!A36</f>
        <v/>
      </c>
      <c r="B36" s="32">
        <f>'Registro Fatture'!C36</f>
        <v/>
      </c>
      <c r="C36" s="5">
        <f>'Registro Fatture'!I36</f>
        <v/>
      </c>
      <c r="D36" s="4">
        <f>'Registro Fatture'!J36</f>
        <v/>
      </c>
      <c r="E36" s="15">
        <f>IF('Registro Fatture'!K36="Pagata","Pagata",D36-TODAY())</f>
        <v/>
      </c>
      <c r="F36" s="15">
        <f>'Registro Fatture'!K36</f>
        <v/>
      </c>
    </row>
    <row r="37">
      <c r="A37" s="28">
        <f>'Registro Fatture'!A37</f>
        <v/>
      </c>
      <c r="B37" s="28">
        <f>'Registro Fatture'!C37</f>
        <v/>
      </c>
      <c r="C37" s="10">
        <f>'Registro Fatture'!I37</f>
        <v/>
      </c>
      <c r="D37" s="9">
        <f>'Registro Fatture'!J37</f>
        <v/>
      </c>
      <c r="E37" s="13">
        <f>IF('Registro Fatture'!K37="Pagata","Pagata",D37-TODAY())</f>
        <v/>
      </c>
      <c r="F37" s="13">
        <f>'Registro Fatture'!K37</f>
        <v/>
      </c>
    </row>
    <row r="38">
      <c r="A38" s="32">
        <f>'Registro Fatture'!A38</f>
        <v/>
      </c>
      <c r="B38" s="32">
        <f>'Registro Fatture'!C38</f>
        <v/>
      </c>
      <c r="C38" s="5">
        <f>'Registro Fatture'!I38</f>
        <v/>
      </c>
      <c r="D38" s="4">
        <f>'Registro Fatture'!J38</f>
        <v/>
      </c>
      <c r="E38" s="15">
        <f>IF('Registro Fatture'!K38="Pagata","Pagata",D38-TODAY())</f>
        <v/>
      </c>
      <c r="F38" s="15">
        <f>'Registro Fatture'!K38</f>
        <v/>
      </c>
    </row>
    <row r="39">
      <c r="A39" s="28">
        <f>'Registro Fatture'!A39</f>
        <v/>
      </c>
      <c r="B39" s="28">
        <f>'Registro Fatture'!C39</f>
        <v/>
      </c>
      <c r="C39" s="10">
        <f>'Registro Fatture'!I39</f>
        <v/>
      </c>
      <c r="D39" s="9">
        <f>'Registro Fatture'!J39</f>
        <v/>
      </c>
      <c r="E39" s="13">
        <f>IF('Registro Fatture'!K39="Pagata","Pagata",D39-TODAY())</f>
        <v/>
      </c>
      <c r="F39" s="13">
        <f>'Registro Fatture'!K39</f>
        <v/>
      </c>
    </row>
    <row r="40">
      <c r="A40" s="32">
        <f>'Registro Fatture'!A40</f>
        <v/>
      </c>
      <c r="B40" s="32">
        <f>'Registro Fatture'!C40</f>
        <v/>
      </c>
      <c r="C40" s="5">
        <f>'Registro Fatture'!I40</f>
        <v/>
      </c>
      <c r="D40" s="4">
        <f>'Registro Fatture'!J40</f>
        <v/>
      </c>
      <c r="E40" s="15">
        <f>IF('Registro Fatture'!K40="Pagata","Pagata",D40-TODAY())</f>
        <v/>
      </c>
      <c r="F40" s="15">
        <f>'Registro Fatture'!K40</f>
        <v/>
      </c>
    </row>
    <row r="41">
      <c r="A41" s="28">
        <f>'Registro Fatture'!A41</f>
        <v/>
      </c>
      <c r="B41" s="28">
        <f>'Registro Fatture'!C41</f>
        <v/>
      </c>
      <c r="C41" s="10">
        <f>'Registro Fatture'!I41</f>
        <v/>
      </c>
      <c r="D41" s="9">
        <f>'Registro Fatture'!J41</f>
        <v/>
      </c>
      <c r="E41" s="13">
        <f>IF('Registro Fatture'!K41="Pagata","Pagata",D41-TODAY())</f>
        <v/>
      </c>
      <c r="F41" s="13">
        <f>'Registro Fatture'!K41</f>
        <v/>
      </c>
    </row>
    <row r="42">
      <c r="A42" s="32">
        <f>'Registro Fatture'!A42</f>
        <v/>
      </c>
      <c r="B42" s="32">
        <f>'Registro Fatture'!C42</f>
        <v/>
      </c>
      <c r="C42" s="5">
        <f>'Registro Fatture'!I42</f>
        <v/>
      </c>
      <c r="D42" s="4">
        <f>'Registro Fatture'!J42</f>
        <v/>
      </c>
      <c r="E42" s="15">
        <f>IF('Registro Fatture'!K42="Pagata","Pagata",D42-TODAY())</f>
        <v/>
      </c>
      <c r="F42" s="15">
        <f>'Registro Fatture'!K42</f>
        <v/>
      </c>
    </row>
    <row r="43">
      <c r="A43" s="28">
        <f>'Registro Fatture'!A43</f>
        <v/>
      </c>
      <c r="B43" s="28">
        <f>'Registro Fatture'!C43</f>
        <v/>
      </c>
      <c r="C43" s="10">
        <f>'Registro Fatture'!I43</f>
        <v/>
      </c>
      <c r="D43" s="9">
        <f>'Registro Fatture'!J43</f>
        <v/>
      </c>
      <c r="E43" s="13">
        <f>IF('Registro Fatture'!K43="Pagata","Pagata",D43-TODAY())</f>
        <v/>
      </c>
      <c r="F43" s="13">
        <f>'Registro Fatture'!K43</f>
        <v/>
      </c>
    </row>
    <row r="44">
      <c r="A44" s="32">
        <f>'Registro Fatture'!A44</f>
        <v/>
      </c>
      <c r="B44" s="32">
        <f>'Registro Fatture'!C44</f>
        <v/>
      </c>
      <c r="C44" s="5">
        <f>'Registro Fatture'!I44</f>
        <v/>
      </c>
      <c r="D44" s="4">
        <f>'Registro Fatture'!J44</f>
        <v/>
      </c>
      <c r="E44" s="15">
        <f>IF('Registro Fatture'!K44="Pagata","Pagata",D44-TODAY())</f>
        <v/>
      </c>
      <c r="F44" s="15">
        <f>'Registro Fatture'!K44</f>
        <v/>
      </c>
    </row>
    <row r="45">
      <c r="A45" s="28">
        <f>'Registro Fatture'!A45</f>
        <v/>
      </c>
      <c r="B45" s="28">
        <f>'Registro Fatture'!C45</f>
        <v/>
      </c>
      <c r="C45" s="10">
        <f>'Registro Fatture'!I45</f>
        <v/>
      </c>
      <c r="D45" s="9">
        <f>'Registro Fatture'!J45</f>
        <v/>
      </c>
      <c r="E45" s="13">
        <f>IF('Registro Fatture'!K45="Pagata","Pagata",D45-TODAY())</f>
        <v/>
      </c>
      <c r="F45" s="13">
        <f>'Registro Fatture'!K45</f>
        <v/>
      </c>
    </row>
    <row r="46">
      <c r="A46" s="32">
        <f>'Registro Fatture'!A46</f>
        <v/>
      </c>
      <c r="B46" s="32">
        <f>'Registro Fatture'!C46</f>
        <v/>
      </c>
      <c r="C46" s="5">
        <f>'Registro Fatture'!I46</f>
        <v/>
      </c>
      <c r="D46" s="4">
        <f>'Registro Fatture'!J46</f>
        <v/>
      </c>
      <c r="E46" s="15">
        <f>IF('Registro Fatture'!K46="Pagata","Pagata",D46-TODAY())</f>
        <v/>
      </c>
      <c r="F46" s="15">
        <f>'Registro Fatture'!K46</f>
        <v/>
      </c>
    </row>
    <row r="47">
      <c r="A47" s="28">
        <f>'Registro Fatture'!A47</f>
        <v/>
      </c>
      <c r="B47" s="28">
        <f>'Registro Fatture'!C47</f>
        <v/>
      </c>
      <c r="C47" s="10">
        <f>'Registro Fatture'!I47</f>
        <v/>
      </c>
      <c r="D47" s="9">
        <f>'Registro Fatture'!J47</f>
        <v/>
      </c>
      <c r="E47" s="13">
        <f>IF('Registro Fatture'!K47="Pagata","Pagata",D47-TODAY())</f>
        <v/>
      </c>
      <c r="F47" s="13">
        <f>'Registro Fatture'!K47</f>
        <v/>
      </c>
    </row>
    <row r="48">
      <c r="A48" s="32">
        <f>'Registro Fatture'!A48</f>
        <v/>
      </c>
      <c r="B48" s="32">
        <f>'Registro Fatture'!C48</f>
        <v/>
      </c>
      <c r="C48" s="5">
        <f>'Registro Fatture'!I48</f>
        <v/>
      </c>
      <c r="D48" s="4">
        <f>'Registro Fatture'!J48</f>
        <v/>
      </c>
      <c r="E48" s="15">
        <f>IF('Registro Fatture'!K48="Pagata","Pagata",D48-TODAY())</f>
        <v/>
      </c>
      <c r="F48" s="15">
        <f>'Registro Fatture'!K48</f>
        <v/>
      </c>
    </row>
    <row r="49">
      <c r="A49" s="28">
        <f>'Registro Fatture'!A49</f>
        <v/>
      </c>
      <c r="B49" s="28">
        <f>'Registro Fatture'!C49</f>
        <v/>
      </c>
      <c r="C49" s="10">
        <f>'Registro Fatture'!I49</f>
        <v/>
      </c>
      <c r="D49" s="9">
        <f>'Registro Fatture'!J49</f>
        <v/>
      </c>
      <c r="E49" s="13">
        <f>IF('Registro Fatture'!K49="Pagata","Pagata",D49-TODAY())</f>
        <v/>
      </c>
      <c r="F49" s="13">
        <f>'Registro Fatture'!K49</f>
        <v/>
      </c>
    </row>
    <row r="50">
      <c r="A50" s="32">
        <f>'Registro Fatture'!A50</f>
        <v/>
      </c>
      <c r="B50" s="32">
        <f>'Registro Fatture'!C50</f>
        <v/>
      </c>
      <c r="C50" s="5">
        <f>'Registro Fatture'!I50</f>
        <v/>
      </c>
      <c r="D50" s="4">
        <f>'Registro Fatture'!J50</f>
        <v/>
      </c>
      <c r="E50" s="15">
        <f>IF('Registro Fatture'!K50="Pagata","Pagata",D50-TODAY())</f>
        <v/>
      </c>
      <c r="F50" s="15">
        <f>'Registro Fatture'!K50</f>
        <v/>
      </c>
    </row>
    <row r="51">
      <c r="A51" s="28">
        <f>'Registro Fatture'!A51</f>
        <v/>
      </c>
      <c r="B51" s="28">
        <f>'Registro Fatture'!C51</f>
        <v/>
      </c>
      <c r="C51" s="10">
        <f>'Registro Fatture'!I51</f>
        <v/>
      </c>
      <c r="D51" s="9">
        <f>'Registro Fatture'!J51</f>
        <v/>
      </c>
      <c r="E51" s="13">
        <f>IF('Registro Fatture'!K51="Pagata","Pagata",D51-TODAY())</f>
        <v/>
      </c>
      <c r="F51" s="13">
        <f>'Registro Fatture'!K51</f>
        <v/>
      </c>
    </row>
    <row r="52">
      <c r="A52" s="32">
        <f>'Registro Fatture'!A52</f>
        <v/>
      </c>
      <c r="B52" s="32">
        <f>'Registro Fatture'!C52</f>
        <v/>
      </c>
      <c r="C52" s="5">
        <f>'Registro Fatture'!I52</f>
        <v/>
      </c>
      <c r="D52" s="4">
        <f>'Registro Fatture'!J52</f>
        <v/>
      </c>
      <c r="E52" s="15">
        <f>IF('Registro Fatture'!K52="Pagata","Pagata",D52-TODAY())</f>
        <v/>
      </c>
      <c r="F52" s="15">
        <f>'Registro Fatture'!K52</f>
        <v/>
      </c>
    </row>
    <row r="53">
      <c r="A53" s="28">
        <f>'Registro Fatture'!A53</f>
        <v/>
      </c>
      <c r="B53" s="28">
        <f>'Registro Fatture'!C53</f>
        <v/>
      </c>
      <c r="C53" s="10">
        <f>'Registro Fatture'!I53</f>
        <v/>
      </c>
      <c r="D53" s="9">
        <f>'Registro Fatture'!J53</f>
        <v/>
      </c>
      <c r="E53" s="13">
        <f>IF('Registro Fatture'!K53="Pagata","Pagata",D53-TODAY())</f>
        <v/>
      </c>
      <c r="F53" s="13">
        <f>'Registro Fatture'!K53</f>
        <v/>
      </c>
    </row>
  </sheetData>
  <mergeCells count="1">
    <mergeCell ref="A1:F1"/>
  </mergeCells>
  <conditionalFormatting sqref="E4:E54">
    <cfRule type="expression" priority="1" dxfId="0">
      <formula>AND(NOT(ISTEXT(E4)),E4&lt;0)</formula>
    </cfRule>
    <cfRule type="expression" priority="2" dxfId="1">
      <formula>AND(NOT(ISTEXT(E4)),E4&gt;=0,E4&lt;=7)</formula>
    </cfRule>
    <cfRule type="expression" priority="3" dxfId="2">
      <formula>AND(NOT(ISTEXT(E4)),E4&gt;7)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12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8" t="inlineStr">
        <is>
          <t>GUIDA ALL'USO - GESTIONE FATTURE</t>
        </is>
      </c>
    </row>
    <row r="3" ht="20" customHeight="1"/>
    <row r="4" ht="20" customHeight="1">
      <c r="A4" s="33" t="inlineStr">
        <is>
          <t>BENVENUTO NEL SISTEMA DI GESTIONE FATTURE</t>
        </is>
      </c>
    </row>
    <row r="5" ht="20" customHeight="1">
      <c r="A5" s="33" t="inlineStr">
        <is>
          <t>Questo modello Excel professionale ti permette di gestire completamente le tue fatture.</t>
        </is>
      </c>
    </row>
    <row r="6" ht="20" customHeight="1"/>
    <row r="7" ht="20" customHeight="1">
      <c r="A7" s="33" t="inlineStr">
        <is>
          <t>STRUTTURA DEL MODELLO:</t>
        </is>
      </c>
    </row>
    <row r="8" ht="20" customHeight="1"/>
    <row r="9" ht="20" customHeight="1">
      <c r="A9" s="34" t="inlineStr">
        <is>
          <t>📊 REGISTRO FATTURE</t>
        </is>
      </c>
      <c r="B9" s="35" t="inlineStr">
        <is>
          <t>Foglio principale per inserire e visualizzare tutte le fatture emesse</t>
        </is>
      </c>
    </row>
    <row r="10" ht="20" customHeight="1">
      <c r="A10" s="35" t="inlineStr">
        <is>
          <t xml:space="preserve">  • Inserisci numero fattura, data, cliente, importi e stato pagamento</t>
        </is>
      </c>
    </row>
    <row r="11" ht="20" customHeight="1">
      <c r="A11" s="35" t="inlineStr">
        <is>
          <t xml:space="preserve">  • Le formule calcolano automaticamente IVA e totali</t>
        </is>
      </c>
    </row>
    <row r="12" ht="20" customHeight="1">
      <c r="A12" s="35" t="inlineStr">
        <is>
          <t xml:space="preserve">  • Usa il menu a tendina per lo stato pagamento</t>
        </is>
      </c>
    </row>
    <row r="13" ht="20" customHeight="1"/>
    <row r="14" ht="20" customHeight="1">
      <c r="A14" s="34" t="inlineStr">
        <is>
          <t>👥 ANAGRAFICA CLIENTI</t>
        </is>
      </c>
      <c r="B14" s="35" t="inlineStr">
        <is>
          <t>Database completo dei tuoi clienti</t>
        </is>
      </c>
    </row>
    <row r="15" ht="20" customHeight="1">
      <c r="A15" s="35" t="inlineStr">
        <is>
          <t xml:space="preserve">  • Codice cliente, ragione sociale, P.IVA</t>
        </is>
      </c>
    </row>
    <row r="16" ht="20" customHeight="1">
      <c r="A16" s="35" t="inlineStr">
        <is>
          <t xml:space="preserve">  • Dati di contatto: indirizzo, email, telefono</t>
        </is>
      </c>
    </row>
    <row r="17" ht="20" customHeight="1">
      <c r="A17" s="35" t="inlineStr">
        <is>
          <t xml:space="preserve">  • Campo note per informazioni aggiuntive</t>
        </is>
      </c>
    </row>
    <row r="18" ht="20" customHeight="1"/>
    <row r="19" ht="20" customHeight="1">
      <c r="A19" s="34" t="inlineStr">
        <is>
          <t>📈 DASHBOARD</t>
        </is>
      </c>
      <c r="B19" s="35" t="inlineStr">
        <is>
          <t>Riepilogo visivo della situazione finanziaria</t>
        </is>
      </c>
    </row>
    <row r="20" ht="20" customHeight="1">
      <c r="A20" s="35" t="inlineStr">
        <is>
          <t xml:space="preserve">  • Totale fatturato e importi per stato</t>
        </is>
      </c>
    </row>
    <row r="21" ht="20" customHeight="1">
      <c r="A21" s="35" t="inlineStr">
        <is>
          <t xml:space="preserve">  • Grafici automatici per analisi immediata</t>
        </is>
      </c>
    </row>
    <row r="22" ht="20" customHeight="1">
      <c r="A22" s="35" t="inlineStr">
        <is>
          <t xml:space="preserve">  • Indicatori colorati per rapida lettura</t>
        </is>
      </c>
    </row>
    <row r="23" ht="20" customHeight="1"/>
    <row r="24" ht="20" customHeight="1">
      <c r="A24" s="34" t="inlineStr">
        <is>
          <t>📅 SCADENZARIO</t>
        </is>
      </c>
      <c r="B24" s="35" t="inlineStr">
        <is>
          <t>Monitoraggio automatico delle scadenze</t>
        </is>
      </c>
    </row>
    <row r="25" ht="20" customHeight="1">
      <c r="A25" s="35" t="inlineStr">
        <is>
          <t xml:space="preserve">  • Calcolo automatico giorni mancanti</t>
        </is>
      </c>
    </row>
    <row r="26" ht="20" customHeight="1">
      <c r="A26" s="35" t="inlineStr">
        <is>
          <t xml:space="preserve">  • Evidenziazione fatture scadute in rosso</t>
        </is>
      </c>
    </row>
    <row r="27" ht="20" customHeight="1">
      <c r="A27" s="35" t="inlineStr">
        <is>
          <t xml:space="preserve">  • Fatture in scadenza (7 giorni) in giallo</t>
        </is>
      </c>
    </row>
    <row r="28" ht="20" customHeight="1">
      <c r="A28" s="35" t="inlineStr">
        <is>
          <t xml:space="preserve">  • Fatture con tempo in verde</t>
        </is>
      </c>
    </row>
    <row r="29" ht="20" customHeight="1"/>
    <row r="30" ht="20" customHeight="1">
      <c r="A30" s="33" t="inlineStr">
        <is>
          <t>COME UTILIZZARE IL MODELLO:</t>
        </is>
      </c>
    </row>
    <row r="31" ht="20" customHeight="1"/>
    <row r="32" ht="20" customHeight="1">
      <c r="A32" s="33" t="inlineStr">
        <is>
          <t>1. INSERIMENTO NUOVA FATTURA</t>
        </is>
      </c>
    </row>
    <row r="33" ht="20" customHeight="1">
      <c r="A33" s="35" t="inlineStr">
        <is>
          <t xml:space="preserve">  • Vai al foglio "Registro Fatture"</t>
        </is>
      </c>
    </row>
    <row r="34" ht="20" customHeight="1">
      <c r="A34" s="35" t="inlineStr">
        <is>
          <t xml:space="preserve">  • Aggiungi una nuova riga dopo l'ultima fattura</t>
        </is>
      </c>
    </row>
    <row r="35" ht="20" customHeight="1">
      <c r="A35" s="35" t="inlineStr">
        <is>
          <t xml:space="preserve">  • Compila tutti i campi richiesti</t>
        </is>
      </c>
    </row>
    <row r="36" ht="20" customHeight="1">
      <c r="A36" s="35" t="inlineStr">
        <is>
          <t xml:space="preserve">  • Le formule calcolano automaticamente IVA e totale</t>
        </is>
      </c>
    </row>
    <row r="37" ht="20" customHeight="1"/>
    <row r="38" ht="20" customHeight="1">
      <c r="A38" s="33" t="inlineStr">
        <is>
          <t>2. AGGIORNAMENTO STATO PAGAMENTO</t>
        </is>
      </c>
    </row>
    <row r="39" ht="20" customHeight="1">
      <c r="A39" s="35" t="inlineStr">
        <is>
          <t xml:space="preserve">  • Clicca sulla cella nella colonna "Stato Pagamento"</t>
        </is>
      </c>
    </row>
    <row r="40" ht="20" customHeight="1">
      <c r="A40" s="35" t="inlineStr">
        <is>
          <t xml:space="preserve">  • Seleziona lo stato dal menu a tendina</t>
        </is>
      </c>
    </row>
    <row r="41" ht="20" customHeight="1">
      <c r="A41" s="35" t="inlineStr">
        <is>
          <t xml:space="preserve">  • Il colore della cella cambia automaticamente</t>
        </is>
      </c>
    </row>
    <row r="42" ht="20" customHeight="1"/>
    <row r="43" ht="20" customHeight="1">
      <c r="A43" s="33" t="inlineStr">
        <is>
          <t>3. GESTIONE CLIENTI</t>
        </is>
      </c>
    </row>
    <row r="44" ht="20" customHeight="1">
      <c r="A44" s="35" t="inlineStr">
        <is>
          <t xml:space="preserve">  • Vai al foglio "Anagrafica Clienti"</t>
        </is>
      </c>
    </row>
    <row r="45" ht="20" customHeight="1">
      <c r="A45" s="35" t="inlineStr">
        <is>
          <t xml:space="preserve">  • Aggiungi nuovi clienti con tutti i dati</t>
        </is>
      </c>
    </row>
    <row r="46" ht="20" customHeight="1">
      <c r="A46" s="35" t="inlineStr">
        <is>
          <t xml:space="preserve">  • Usa il codice cliente per riferimento rapido</t>
        </is>
      </c>
    </row>
    <row r="47" ht="20" customHeight="1"/>
    <row r="48" ht="20" customHeight="1">
      <c r="A48" s="33" t="inlineStr">
        <is>
          <t>4. MONITORAGGIO DASHBOARD</t>
        </is>
      </c>
    </row>
    <row r="49" ht="20" customHeight="1">
      <c r="A49" s="35" t="inlineStr">
        <is>
          <t xml:space="preserve">  • Controlla regolarmente la Dashboard</t>
        </is>
      </c>
    </row>
    <row r="50" ht="20" customHeight="1">
      <c r="A50" s="35" t="inlineStr">
        <is>
          <t xml:space="preserve">  • Visualizza totali e grafici aggiornati automaticamente</t>
        </is>
      </c>
    </row>
    <row r="51" ht="20" customHeight="1">
      <c r="A51" s="35" t="inlineStr">
        <is>
          <t xml:space="preserve">  • Identifica subito criticità (rosso) e opportunità (verde)</t>
        </is>
      </c>
    </row>
    <row r="52" ht="20" customHeight="1"/>
    <row r="53" ht="20" customHeight="1">
      <c r="A53" s="33" t="inlineStr">
        <is>
          <t>5. CONTROLLO SCADENZE</t>
        </is>
      </c>
    </row>
    <row r="54" ht="20" customHeight="1">
      <c r="A54" s="35" t="inlineStr">
        <is>
          <t xml:space="preserve">  • Consulta lo Scadenzario settimanalmente</t>
        </is>
      </c>
    </row>
    <row r="55" ht="20" customHeight="1">
      <c r="A55" s="35" t="inlineStr">
        <is>
          <t xml:space="preserve">  • Priorità alle fatture evidenziate in rosso (scadute)</t>
        </is>
      </c>
    </row>
    <row r="56" ht="20" customHeight="1">
      <c r="A56" s="35" t="inlineStr">
        <is>
          <t xml:space="preserve">  • Pianifica solleciti per quelle in giallo (in scadenza)</t>
        </is>
      </c>
    </row>
    <row r="57" ht="20" customHeight="1"/>
    <row r="58" ht="20" customHeight="1">
      <c r="A58" s="33" t="inlineStr">
        <is>
          <t>CODICE COLORI:</t>
        </is>
      </c>
    </row>
    <row r="59" ht="20" customHeight="1"/>
    <row r="60" ht="20" customHeight="1">
      <c r="A60" s="34" t="inlineStr">
        <is>
          <t>🟢 VERDE</t>
        </is>
      </c>
      <c r="B60" s="35" t="inlineStr">
        <is>
          <t>Pagamenti ricevuti / Situazione positiva</t>
        </is>
      </c>
    </row>
    <row r="61" ht="20" customHeight="1">
      <c r="A61" s="34" t="inlineStr">
        <is>
          <t>🟡 GIALLO</t>
        </is>
      </c>
      <c r="B61" s="35" t="inlineStr">
        <is>
          <t>In attesa di pagamento / Richiede attenzione</t>
        </is>
      </c>
    </row>
    <row r="62" ht="20" customHeight="1">
      <c r="A62" s="34" t="inlineStr">
        <is>
          <t>🔴 ROSSO</t>
        </is>
      </c>
      <c r="B62" s="35" t="inlineStr">
        <is>
          <t>Pagamenti scaduti / Richiede azione immediata</t>
        </is>
      </c>
    </row>
    <row r="63" ht="20" customHeight="1">
      <c r="A63" s="34" t="inlineStr">
        <is>
          <t>🔵 BLU</t>
        </is>
      </c>
      <c r="B63" s="35" t="inlineStr">
        <is>
          <t>Totali e informazioni riepilogative</t>
        </is>
      </c>
    </row>
    <row r="64" ht="20" customHeight="1"/>
    <row r="65" ht="20" customHeight="1">
      <c r="A65" s="33" t="inlineStr">
        <is>
          <t>SUGGERIMENTI PROFESSIONALI:</t>
        </is>
      </c>
    </row>
    <row r="66" ht="20" customHeight="1"/>
    <row r="67" ht="20" customHeight="1">
      <c r="A67" s="34" t="inlineStr">
        <is>
          <t>✓ Backup Regolare</t>
        </is>
      </c>
      <c r="B67" s="35" t="inlineStr">
        <is>
          <t>Salva una copia del file ogni settimana</t>
        </is>
      </c>
    </row>
    <row r="68" ht="20" customHeight="1">
      <c r="A68" s="34" t="inlineStr">
        <is>
          <t>✓ Aggiornamento Costante</t>
        </is>
      </c>
      <c r="B68" s="35" t="inlineStr">
        <is>
          <t>Aggiorna gli stati pagamento appena ricevi bonifici</t>
        </is>
      </c>
    </row>
    <row r="69" ht="20" customHeight="1">
      <c r="A69" s="34" t="inlineStr">
        <is>
          <t>✓ Controllo Mensile</t>
        </is>
      </c>
      <c r="B69" s="35" t="inlineStr">
        <is>
          <t>Verifica i totali a fine mese con la contabilità</t>
        </is>
      </c>
    </row>
    <row r="70" ht="20" customHeight="1">
      <c r="A70" s="34" t="inlineStr">
        <is>
          <t>✓ Archiviazione Annuale</t>
        </is>
      </c>
      <c r="B70" s="35" t="inlineStr">
        <is>
          <t>Crea un nuovo file per ogni anno fiscale</t>
        </is>
      </c>
    </row>
    <row r="71" ht="20" customHeight="1">
      <c r="A71" s="34" t="inlineStr">
        <is>
          <t>✓ Solleciti Tempestivi</t>
        </is>
      </c>
      <c r="B71" s="35" t="inlineStr">
        <is>
          <t>Contatta i clienti 5 giorni prima della scadenza</t>
        </is>
      </c>
    </row>
    <row r="72" ht="20" customHeight="1"/>
    <row r="73" ht="20" customHeight="1">
      <c r="A73" s="33" t="inlineStr">
        <is>
          <t>FORMULE AUTOMATICHE INCLUSE:</t>
        </is>
      </c>
    </row>
    <row r="74" ht="20" customHeight="1"/>
    <row r="75" ht="20" customHeight="1">
      <c r="A75" s="34" t="inlineStr">
        <is>
          <t>• Calcolo IVA</t>
        </is>
      </c>
      <c r="B75" s="35" t="inlineStr">
        <is>
          <t>Imponibile × Aliquota IVA</t>
        </is>
      </c>
    </row>
    <row r="76" ht="20" customHeight="1">
      <c r="A76" s="34" t="inlineStr">
        <is>
          <t>• Totale Fattura</t>
        </is>
      </c>
      <c r="B76" s="35" t="inlineStr">
        <is>
          <t>Imponibile + IVA</t>
        </is>
      </c>
    </row>
    <row r="77" ht="20" customHeight="1">
      <c r="A77" s="34" t="inlineStr">
        <is>
          <t>• Giorni Scadenza</t>
        </is>
      </c>
      <c r="B77" s="35" t="inlineStr">
        <is>
          <t>Data Scadenza - Data Odierna</t>
        </is>
      </c>
    </row>
    <row r="78" ht="20" customHeight="1">
      <c r="A78" s="34" t="inlineStr">
        <is>
          <t>• Totali Dashboard</t>
        </is>
      </c>
      <c r="B78" s="35" t="inlineStr">
        <is>
          <t>Somme automatiche per categoria</t>
        </is>
      </c>
    </row>
    <row r="79" ht="20" customHeight="1">
      <c r="A79" s="34" t="inlineStr">
        <is>
          <t>• Conteggi Stato</t>
        </is>
      </c>
      <c r="B79" s="35" t="inlineStr">
        <is>
          <t>Numero fatture per ogni stato</t>
        </is>
      </c>
    </row>
    <row r="80" ht="20" customHeight="1"/>
    <row r="81" ht="20" customHeight="1">
      <c r="A81" s="33" t="inlineStr">
        <is>
          <t>PERSONALIZZAZIONE:</t>
        </is>
      </c>
    </row>
    <row r="82" ht="20" customHeight="1"/>
    <row r="83" ht="20" customHeight="1">
      <c r="A83" s="33" t="inlineStr">
        <is>
          <t>Puoi personalizzare:</t>
        </is>
      </c>
    </row>
    <row r="84" ht="20" customHeight="1">
      <c r="A84" s="34" t="inlineStr">
        <is>
          <t>•</t>
        </is>
      </c>
      <c r="B84" s="35" t="inlineStr">
        <is>
          <t xml:space="preserve"> </t>
        </is>
      </c>
    </row>
    <row r="85" ht="20" customHeight="1">
      <c r="A85" s="34" t="inlineStr">
        <is>
          <t>•</t>
        </is>
      </c>
      <c r="B85" s="35" t="inlineStr">
        <is>
          <t xml:space="preserve"> </t>
        </is>
      </c>
    </row>
    <row r="86" ht="20" customHeight="1">
      <c r="A86" s="34" t="inlineStr">
        <is>
          <t>•</t>
        </is>
      </c>
      <c r="B86" s="35" t="inlineStr">
        <is>
          <t xml:space="preserve"> </t>
        </is>
      </c>
    </row>
    <row r="87" ht="20" customHeight="1">
      <c r="A87" s="34" t="inlineStr">
        <is>
          <t>•</t>
        </is>
      </c>
      <c r="B87" s="35" t="inlineStr">
        <is>
          <t xml:space="preserve"> </t>
        </is>
      </c>
    </row>
    <row r="88" ht="20" customHeight="1"/>
    <row r="89" ht="20" customHeight="1">
      <c r="A89" s="33" t="inlineStr">
        <is>
          <t>ASSISTENZA E SUPPORTO:</t>
        </is>
      </c>
    </row>
    <row r="90" ht="20" customHeight="1"/>
    <row r="91" ht="20" customHeight="1">
      <c r="A91" s="33" t="inlineStr">
        <is>
          <t>Per domande o problemi:</t>
        </is>
      </c>
    </row>
    <row r="92" ht="20" customHeight="1">
      <c r="A92" s="34" t="inlineStr">
        <is>
          <t>•</t>
        </is>
      </c>
      <c r="B92" s="35" t="inlineStr">
        <is>
          <t xml:space="preserve"> </t>
        </is>
      </c>
    </row>
    <row r="93" ht="20" customHeight="1">
      <c r="A93" s="34" t="inlineStr">
        <is>
          <t>•</t>
        </is>
      </c>
      <c r="B93" s="35" t="inlineStr">
        <is>
          <t xml:space="preserve"> </t>
        </is>
      </c>
    </row>
    <row r="94" ht="20" customHeight="1">
      <c r="A94" s="34" t="inlineStr">
        <is>
          <t>•</t>
        </is>
      </c>
      <c r="B94" s="35" t="inlineStr">
        <is>
          <t xml:space="preserve"> </t>
        </is>
      </c>
    </row>
    <row r="95" ht="20" customHeight="1"/>
    <row r="96" ht="20" customHeight="1">
      <c r="A96" s="33" t="inlineStr">
        <is>
          <t>VANTAGGI DEL MODELLO:</t>
        </is>
      </c>
    </row>
    <row r="97" ht="20" customHeight="1"/>
    <row r="98" ht="20" customHeight="1">
      <c r="A98" s="34" t="inlineStr">
        <is>
          <t>✅ Gratuito e Completo</t>
        </is>
      </c>
      <c r="B98" s="35" t="inlineStr">
        <is>
          <t>Nessun costo, tutte le funzionalità incluse</t>
        </is>
      </c>
    </row>
    <row r="99" ht="20" customHeight="1">
      <c r="A99" s="34" t="inlineStr">
        <is>
          <t>✅ Facile da Usare</t>
        </is>
      </c>
      <c r="B99" s="35" t="inlineStr">
        <is>
          <t>Interfaccia intuitiva e chiara</t>
        </is>
      </c>
    </row>
    <row r="100" ht="20" customHeight="1">
      <c r="A100" s="34" t="inlineStr">
        <is>
          <t>✅ Calcoli Automatici</t>
        </is>
      </c>
      <c r="B100" s="35" t="inlineStr">
        <is>
          <t>Nessun errore di calcolo manuale</t>
        </is>
      </c>
    </row>
    <row r="101" ht="20" customHeight="1">
      <c r="A101" s="34" t="inlineStr">
        <is>
          <t>✅ Report Visivi</t>
        </is>
      </c>
      <c r="B101" s="35" t="inlineStr">
        <is>
          <t>Grafici e dashboard per decisioni rapide</t>
        </is>
      </c>
    </row>
    <row r="102" ht="20" customHeight="1">
      <c r="A102" s="34" t="inlineStr">
        <is>
          <t>✅ Pronto all'Uso</t>
        </is>
      </c>
      <c r="B102" s="35" t="inlineStr">
        <is>
          <t>Con dati esempio per iniziare subito</t>
        </is>
      </c>
    </row>
    <row r="103" ht="20" customHeight="1"/>
    <row r="104" ht="20" customHeight="1">
      <c r="A104" s="33" t="inlineStr">
        <is>
          <t>CONFORMITÀ NORMATIVA:</t>
        </is>
      </c>
    </row>
    <row r="105" ht="20" customHeight="1"/>
    <row r="106" ht="20" customHeight="1">
      <c r="A106" s="33" t="inlineStr">
        <is>
          <t>Il modello supporta:</t>
        </is>
      </c>
    </row>
    <row r="107" ht="20" customHeight="1">
      <c r="A107" s="34" t="inlineStr">
        <is>
          <t>•</t>
        </is>
      </c>
      <c r="B107" s="35" t="inlineStr">
        <is>
          <t xml:space="preserve"> </t>
        </is>
      </c>
    </row>
    <row r="108" ht="20" customHeight="1">
      <c r="A108" s="34" t="inlineStr">
        <is>
          <t>•</t>
        </is>
      </c>
      <c r="B108" s="35" t="inlineStr">
        <is>
          <t xml:space="preserve"> </t>
        </is>
      </c>
    </row>
    <row r="109" ht="20" customHeight="1">
      <c r="A109" s="34" t="inlineStr">
        <is>
          <t>•</t>
        </is>
      </c>
      <c r="B109" s="35" t="inlineStr">
        <is>
          <t xml:space="preserve"> </t>
        </is>
      </c>
    </row>
    <row r="110" ht="20" customHeight="1">
      <c r="A110" s="34" t="inlineStr">
        <is>
          <t>•</t>
        </is>
      </c>
      <c r="B110" s="35" t="inlineStr">
        <is>
          <t xml:space="preserve"> </t>
        </is>
      </c>
    </row>
    <row r="111" ht="20" customHeight="1"/>
    <row r="112" ht="20" customHeight="1">
      <c r="A112" s="34" t="inlineStr">
        <is>
          <t>© 2024 - Sistema Gestione Fatture</t>
        </is>
      </c>
      <c r="B112" s="35" t="inlineStr">
        <is>
          <t>Versione 1.0 - Modello Professionale Gratuito</t>
        </is>
      </c>
    </row>
  </sheetData>
  <mergeCells count="84">
    <mergeCell ref="A1:F1"/>
    <mergeCell ref="A4:F4"/>
    <mergeCell ref="A5:F5"/>
    <mergeCell ref="A7:F7"/>
    <mergeCell ref="B9:F9"/>
    <mergeCell ref="A10:F10"/>
    <mergeCell ref="A11:F11"/>
    <mergeCell ref="A12:F12"/>
    <mergeCell ref="B14:F14"/>
    <mergeCell ref="A15:F15"/>
    <mergeCell ref="A16:F16"/>
    <mergeCell ref="A17:F17"/>
    <mergeCell ref="B19:F19"/>
    <mergeCell ref="A20:F20"/>
    <mergeCell ref="A21:F21"/>
    <mergeCell ref="A22:F22"/>
    <mergeCell ref="B24:F24"/>
    <mergeCell ref="A25:F25"/>
    <mergeCell ref="A26:F26"/>
    <mergeCell ref="A27:F27"/>
    <mergeCell ref="A28:F28"/>
    <mergeCell ref="A30:F30"/>
    <mergeCell ref="A32:F32"/>
    <mergeCell ref="A33:F33"/>
    <mergeCell ref="A34:F34"/>
    <mergeCell ref="A35:F35"/>
    <mergeCell ref="A36:F36"/>
    <mergeCell ref="A38:F38"/>
    <mergeCell ref="A39:F39"/>
    <mergeCell ref="A40:F40"/>
    <mergeCell ref="A41:F41"/>
    <mergeCell ref="A43:F43"/>
    <mergeCell ref="A44:F44"/>
    <mergeCell ref="A45:F45"/>
    <mergeCell ref="A46:F46"/>
    <mergeCell ref="A48:F48"/>
    <mergeCell ref="A49:F49"/>
    <mergeCell ref="A50:F50"/>
    <mergeCell ref="A51:F51"/>
    <mergeCell ref="A53:F53"/>
    <mergeCell ref="A54:F54"/>
    <mergeCell ref="A55:F55"/>
    <mergeCell ref="A56:F56"/>
    <mergeCell ref="A58:F58"/>
    <mergeCell ref="B60:F60"/>
    <mergeCell ref="B61:F61"/>
    <mergeCell ref="B62:F62"/>
    <mergeCell ref="B63:F63"/>
    <mergeCell ref="A65:F65"/>
    <mergeCell ref="B67:F67"/>
    <mergeCell ref="B68:F68"/>
    <mergeCell ref="B69:F69"/>
    <mergeCell ref="B70:F70"/>
    <mergeCell ref="B71:F71"/>
    <mergeCell ref="A73:F73"/>
    <mergeCell ref="B75:F75"/>
    <mergeCell ref="B76:F76"/>
    <mergeCell ref="B77:F77"/>
    <mergeCell ref="B78:F78"/>
    <mergeCell ref="B79:F79"/>
    <mergeCell ref="A81:F81"/>
    <mergeCell ref="A83:F83"/>
    <mergeCell ref="B84:F84"/>
    <mergeCell ref="B85:F85"/>
    <mergeCell ref="B86:F86"/>
    <mergeCell ref="B87:F87"/>
    <mergeCell ref="A89:F89"/>
    <mergeCell ref="A91:F91"/>
    <mergeCell ref="B92:F92"/>
    <mergeCell ref="B93:F93"/>
    <mergeCell ref="B94:F94"/>
    <mergeCell ref="A96:F96"/>
    <mergeCell ref="B98:F98"/>
    <mergeCell ref="B99:F99"/>
    <mergeCell ref="B100:F100"/>
    <mergeCell ref="B101:F101"/>
    <mergeCell ref="B102:F102"/>
    <mergeCell ref="A104:F104"/>
    <mergeCell ref="A106:F106"/>
    <mergeCell ref="B107:F107"/>
    <mergeCell ref="B108:F108"/>
    <mergeCell ref="B109:F109"/>
    <mergeCell ref="B110:F110"/>
    <mergeCell ref="B112:F1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2026-01-09T20:02:02Z</dcterms:created>
  <dcterms:modified xmlns:dcterms="http://purl.org/dc/terms/" xmlns:xsi="http://www.w3.org/2001/XMLSchema-instance" xsi:type="dcterms:W3CDTF">2026-01-09T20:02:02Z</dcterms:modified>
</cp:coreProperties>
</file>