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pese Mensili" sheetId="2" state="visible" r:id="rId2"/>
    <sheet xmlns:r="http://schemas.openxmlformats.org/officeDocument/2006/relationships" name="Anagrafica Condomini" sheetId="3" state="visible" r:id="rId3"/>
    <sheet xmlns:r="http://schemas.openxmlformats.org/officeDocument/2006/relationships" name="Categorie Spese" sheetId="4" state="visible" r:id="rId4"/>
    <sheet xmlns:r="http://schemas.openxmlformats.org/officeDocument/2006/relationships" name="Riepilogo Annuale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7">
    <font>
      <name val="Calibri"/>
      <family val="2"/>
      <color theme="1"/>
      <sz val="11"/>
      <scheme val="minor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1E3A8A"/>
      <sz val="11"/>
    </font>
    <font>
      <name val="Calibri"/>
      <b val="1"/>
      <color rgb="00FFFFFF"/>
      <sz val="10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color rgb="001E3A8A"/>
      <sz val="18"/>
    </font>
    <font>
      <name val="Calibri"/>
      <i val="1"/>
      <sz val="10"/>
    </font>
    <font>
      <name val="Calibri"/>
      <b val="1"/>
      <color rgb="00FFFFFF"/>
      <sz val="11"/>
    </font>
    <font>
      <name val="Calibri"/>
      <b val="1"/>
      <color rgb="003B82F6"/>
      <sz val="20"/>
    </font>
    <font>
      <name val="Calibri"/>
      <b val="1"/>
      <color rgb="0010B981"/>
      <sz val="20"/>
    </font>
    <font>
      <name val="Calibri"/>
      <b val="1"/>
      <color rgb="00EF4444"/>
      <sz val="20"/>
    </font>
    <font>
      <name val="Calibri"/>
      <b val="1"/>
      <color rgb="00F59E0B"/>
      <sz val="20"/>
    </font>
    <font>
      <name val="Calibri"/>
      <b val="1"/>
      <color rgb="001E3A8A"/>
      <sz val="20"/>
    </font>
    <font>
      <name val="Calibri"/>
      <b val="1"/>
      <color rgb="006366F1"/>
      <sz val="20"/>
    </font>
    <font>
      <name val="Calibri"/>
      <b val="1"/>
      <color rgb="00FFFFFF"/>
      <sz val="16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EF4444"/>
        <bgColor rgb="00EF4444"/>
      </patternFill>
    </fill>
    <fill>
      <patternFill patternType="solid">
        <fgColor rgb="006366F1"/>
        <bgColor rgb="006366F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4" fontId="10" fillId="0" borderId="1" applyAlignment="1" pivotButton="0" quotePrefix="0" xfId="0">
      <alignment horizontal="center" vertical="center" wrapText="1"/>
    </xf>
    <xf numFmtId="4" fontId="11" fillId="0" borderId="1" applyAlignment="1" pivotButton="0" quotePrefix="0" xfId="0">
      <alignment horizontal="center" vertical="center" wrapText="1"/>
    </xf>
    <xf numFmtId="4" fontId="12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left" vertical="center" wrapText="1"/>
    </xf>
    <xf numFmtId="4" fontId="1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5" fontId="1" fillId="3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 vertical="center"/>
    </xf>
    <xf numFmtId="4" fontId="5" fillId="6" borderId="1" pivotButton="0" quotePrefix="0" xfId="0"/>
    <xf numFmtId="4" fontId="5" fillId="5" borderId="1" pivotButton="0" quotePrefix="0" xfId="0"/>
    <xf numFmtId="4" fontId="5" fillId="7" borderId="1" pivotButton="0" quotePrefix="0" xfId="0"/>
    <xf numFmtId="0" fontId="2" fillId="2" borderId="1" applyAlignment="1" pivotButton="0" quotePrefix="0" xfId="0">
      <alignment horizontal="left" vertical="center" wrapText="1"/>
    </xf>
    <xf numFmtId="0" fontId="1" fillId="3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1" fillId="0" borderId="1" pivotButton="0" quotePrefix="0" xfId="0"/>
    <xf numFmtId="0" fontId="6" fillId="0" borderId="0" applyAlignment="1" pivotButton="0" quotePrefix="0" xfId="0">
      <alignment horizontal="center" vertical="center" wrapText="1"/>
    </xf>
    <xf numFmtId="4" fontId="1" fillId="3" borderId="1" applyAlignment="1" pivotButton="0" quotePrefix="0" xfId="0">
      <alignment horizontal="center" vertical="center" wrapText="1"/>
    </xf>
    <xf numFmtId="10" fontId="1" fillId="3" borderId="1" applyAlignment="1" pivotButton="0" quotePrefix="0" xfId="0">
      <alignment horizontal="center" vertical="center" wrapText="1"/>
    </xf>
    <xf numFmtId="10" fontId="1" fillId="0" borderId="1" applyAlignment="1" pivotButton="0" quotePrefix="0" xfId="0">
      <alignment horizontal="center" vertical="center" wrapText="1"/>
    </xf>
    <xf numFmtId="0" fontId="3" fillId="0" borderId="1" pivotButton="0" quotePrefix="0" xfId="0"/>
    <xf numFmtId="4" fontId="3" fillId="6" borderId="1" pivotButton="0" quotePrefix="0" xfId="0"/>
    <xf numFmtId="0" fontId="0" fillId="0" borderId="1" pivotButton="0" quotePrefix="0" xfId="0"/>
    <xf numFmtId="0" fontId="16" fillId="2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3" fillId="6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Categorie di Spesa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Annuale'!B3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Annuale'!$A$4:$A$8</f>
            </numRef>
          </cat>
          <val>
            <numRef>
              <f>'Riepilogo Annuale'!$B$4:$B$8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Annuale'!B3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Annuale'!$A$4:$A$15</f>
            </numRef>
          </cat>
          <val>
            <numRef>
              <f>'Riepilogo Annuale'!$B$4:$B$15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DASHBOARD GESTIONE SPESE CONDOMINIALI</t>
        </is>
      </c>
    </row>
    <row r="2">
      <c r="A2" s="2" t="inlineStr">
        <is>
          <t>Aggiornato al: 09/03/2026</t>
        </is>
      </c>
    </row>
    <row r="4" ht="25" customHeight="1">
      <c r="A4" s="3" t="inlineStr">
        <is>
          <t>Totale Spese Anno</t>
        </is>
      </c>
      <c r="C4" s="4" t="inlineStr">
        <is>
          <t>Totale Pagato</t>
        </is>
      </c>
      <c r="E4" s="5" t="inlineStr">
        <is>
          <t>Da Pagare</t>
        </is>
      </c>
    </row>
    <row r="5" ht="40" customHeight="1">
      <c r="A5" s="6">
        <f>'Spese Mensili'!E12</f>
        <v/>
      </c>
      <c r="C5" s="7">
        <f>'Spese Mensili'!E13</f>
        <v/>
      </c>
      <c r="E5" s="8">
        <f>'Spese Mensili'!E14</f>
        <v/>
      </c>
    </row>
    <row r="6"/>
    <row r="9" ht="25" customHeight="1">
      <c r="A9" s="9" t="inlineStr">
        <is>
          <t>Numero Condomini</t>
        </is>
      </c>
      <c r="C9" s="10" t="inlineStr">
        <is>
          <t>Totale Millesimi</t>
        </is>
      </c>
      <c r="E9" s="11" t="inlineStr">
        <is>
          <t>Numero Transazioni</t>
        </is>
      </c>
    </row>
    <row r="10" ht="40" customHeight="1">
      <c r="A10" s="12" t="n">
        <v>10</v>
      </c>
      <c r="C10" s="13" t="n">
        <v>850</v>
      </c>
      <c r="E10" s="14">
        <f>COUNTA('Spese Mensili'!A2:A1000)-1</f>
        <v/>
      </c>
    </row>
    <row r="11"/>
  </sheetData>
  <mergeCells count="14">
    <mergeCell ref="A1:F1"/>
    <mergeCell ref="A2:F2"/>
    <mergeCell ref="A4:B4"/>
    <mergeCell ref="A5:B6"/>
    <mergeCell ref="C4:D4"/>
    <mergeCell ref="C5:D6"/>
    <mergeCell ref="E4:F4"/>
    <mergeCell ref="E5:F6"/>
    <mergeCell ref="A9:B9"/>
    <mergeCell ref="A10:B11"/>
    <mergeCell ref="C9:D9"/>
    <mergeCell ref="C10:D11"/>
    <mergeCell ref="E9:F9"/>
    <mergeCell ref="E10:F1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5" customWidth="1" min="3" max="3"/>
    <col width="25" customWidth="1" min="4" max="4"/>
    <col width="12" customWidth="1" min="5" max="5"/>
    <col width="10" customWidth="1" min="6" max="6"/>
    <col width="25" customWidth="1" min="7" max="7"/>
  </cols>
  <sheetData>
    <row r="1">
      <c r="A1" s="15" t="inlineStr">
        <is>
          <t>Data</t>
        </is>
      </c>
      <c r="B1" s="15" t="inlineStr">
        <is>
          <t>Categoria</t>
        </is>
      </c>
      <c r="C1" s="15" t="inlineStr">
        <is>
          <t>Descrizione</t>
        </is>
      </c>
      <c r="D1" s="15" t="inlineStr">
        <is>
          <t>Fornitore</t>
        </is>
      </c>
      <c r="E1" s="15" t="inlineStr">
        <is>
          <t>Importo €</t>
        </is>
      </c>
      <c r="F1" s="15" t="inlineStr">
        <is>
          <t>Pagato</t>
        </is>
      </c>
      <c r="G1" s="15" t="inlineStr">
        <is>
          <t>Note</t>
        </is>
      </c>
    </row>
    <row r="2">
      <c r="A2" s="16" t="n">
        <v>45306</v>
      </c>
      <c r="B2" s="17" t="inlineStr">
        <is>
          <t>Pulizia Scale</t>
        </is>
      </c>
      <c r="C2" s="17" t="inlineStr">
        <is>
          <t>Pulizia mensile scale condominiali</t>
        </is>
      </c>
      <c r="D2" s="17" t="inlineStr">
        <is>
          <t>Impresa Pulizie Alfa</t>
        </is>
      </c>
      <c r="E2" s="18" t="n">
        <v>250</v>
      </c>
      <c r="F2" s="19" t="inlineStr">
        <is>
          <t>Sì</t>
        </is>
      </c>
      <c r="G2" s="17" t="inlineStr"/>
    </row>
    <row r="3">
      <c r="A3" s="20" t="n">
        <v>45311</v>
      </c>
      <c r="B3" s="21" t="inlineStr">
        <is>
          <t>Manutenzione Ascensore</t>
        </is>
      </c>
      <c r="C3" s="21" t="inlineStr">
        <is>
          <t>Manutenzione ordinaria trimestrale</t>
        </is>
      </c>
      <c r="D3" s="21" t="inlineStr">
        <is>
          <t>Ascensori Beta</t>
        </is>
      </c>
      <c r="E3" s="18" t="n">
        <v>450</v>
      </c>
      <c r="F3" s="19" t="inlineStr">
        <is>
          <t>Sì</t>
        </is>
      </c>
      <c r="G3" s="21" t="inlineStr"/>
    </row>
    <row r="4">
      <c r="A4" s="16" t="n">
        <v>45316</v>
      </c>
      <c r="B4" s="17" t="inlineStr">
        <is>
          <t>Riscaldamento</t>
        </is>
      </c>
      <c r="C4" s="17" t="inlineStr">
        <is>
          <t>Fornitura gas gennaio</t>
        </is>
      </c>
      <c r="D4" s="17" t="inlineStr">
        <is>
          <t>Gas Service</t>
        </is>
      </c>
      <c r="E4" s="18" t="n">
        <v>1200</v>
      </c>
      <c r="F4" s="19" t="inlineStr">
        <is>
          <t>Sì</t>
        </is>
      </c>
      <c r="G4" s="17" t="inlineStr"/>
    </row>
    <row r="5">
      <c r="A5" s="20" t="n">
        <v>45337</v>
      </c>
      <c r="B5" s="21" t="inlineStr">
        <is>
          <t>Pulizia Scale</t>
        </is>
      </c>
      <c r="C5" s="21" t="inlineStr">
        <is>
          <t>Pulizia mensile scale condominiali</t>
        </is>
      </c>
      <c r="D5" s="21" t="inlineStr">
        <is>
          <t>Impresa Pulizie Alfa</t>
        </is>
      </c>
      <c r="E5" s="18" t="n">
        <v>250</v>
      </c>
      <c r="F5" s="19" t="inlineStr">
        <is>
          <t>Sì</t>
        </is>
      </c>
      <c r="G5" s="21" t="inlineStr"/>
    </row>
    <row r="6">
      <c r="A6" s="16" t="n">
        <v>45340</v>
      </c>
      <c r="B6" s="17" t="inlineStr">
        <is>
          <t>Energia Elettrica Parti Comuni</t>
        </is>
      </c>
      <c r="C6" s="17" t="inlineStr">
        <is>
          <t>Bolletta energia febbraio</t>
        </is>
      </c>
      <c r="D6" s="17" t="inlineStr">
        <is>
          <t>Enel</t>
        </is>
      </c>
      <c r="E6" s="18" t="n">
        <v>180</v>
      </c>
      <c r="F6" s="19" t="inlineStr">
        <is>
          <t>Sì</t>
        </is>
      </c>
      <c r="G6" s="17" t="inlineStr"/>
    </row>
    <row r="7">
      <c r="A7" s="20" t="n">
        <v>45350</v>
      </c>
      <c r="B7" s="21" t="inlineStr">
        <is>
          <t>Riscaldamento</t>
        </is>
      </c>
      <c r="C7" s="21" t="inlineStr">
        <is>
          <t>Fornitura gas febbraio</t>
        </is>
      </c>
      <c r="D7" s="21" t="inlineStr">
        <is>
          <t>Gas Service</t>
        </is>
      </c>
      <c r="E7" s="18" t="n">
        <v>1350</v>
      </c>
      <c r="F7" s="19" t="inlineStr">
        <is>
          <t>Sì</t>
        </is>
      </c>
      <c r="G7" s="21" t="inlineStr"/>
    </row>
    <row r="8">
      <c r="A8" s="16" t="n">
        <v>45361</v>
      </c>
      <c r="B8" s="17" t="inlineStr">
        <is>
          <t>Giardinaggio</t>
        </is>
      </c>
      <c r="C8" s="17" t="inlineStr">
        <is>
          <t>Potatura e manutenzione giardino</t>
        </is>
      </c>
      <c r="D8" s="17" t="inlineStr">
        <is>
          <t>Verde &amp; Co</t>
        </is>
      </c>
      <c r="E8" s="18" t="n">
        <v>320</v>
      </c>
      <c r="F8" s="19" t="inlineStr">
        <is>
          <t>Sì</t>
        </is>
      </c>
      <c r="G8" s="17" t="inlineStr"/>
    </row>
    <row r="9">
      <c r="A9" s="20" t="n">
        <v>45366</v>
      </c>
      <c r="B9" s="21" t="inlineStr">
        <is>
          <t>Pulizia Scale</t>
        </is>
      </c>
      <c r="C9" s="21" t="inlineStr">
        <is>
          <t>Pulizia mensile scale condominiali</t>
        </is>
      </c>
      <c r="D9" s="21" t="inlineStr">
        <is>
          <t>Impresa Pulizie Alfa</t>
        </is>
      </c>
      <c r="E9" s="18" t="n">
        <v>250</v>
      </c>
      <c r="F9" s="22" t="inlineStr">
        <is>
          <t>No</t>
        </is>
      </c>
      <c r="G9" s="21" t="inlineStr">
        <is>
          <t>Da pagare</t>
        </is>
      </c>
    </row>
    <row r="10">
      <c r="A10" s="16" t="n">
        <v>45371</v>
      </c>
      <c r="B10" s="17" t="inlineStr">
        <is>
          <t>Amministrazione</t>
        </is>
      </c>
      <c r="C10" s="17" t="inlineStr">
        <is>
          <t>Compenso amministratore 1° trimestre</t>
        </is>
      </c>
      <c r="D10" s="17" t="inlineStr">
        <is>
          <t>Studio Amministrativo</t>
        </is>
      </c>
      <c r="E10" s="18" t="n">
        <v>600</v>
      </c>
      <c r="F10" s="19" t="inlineStr">
        <is>
          <t>Sì</t>
        </is>
      </c>
      <c r="G10" s="17" t="inlineStr"/>
    </row>
    <row r="12">
      <c r="D12" s="23" t="inlineStr">
        <is>
          <t>TOTALE SPESE:</t>
        </is>
      </c>
      <c r="E12" s="24">
        <f>SUM(E2:E10)</f>
        <v/>
      </c>
    </row>
    <row r="13">
      <c r="D13" s="23" t="inlineStr">
        <is>
          <t>TOTALE PAGATO:</t>
        </is>
      </c>
      <c r="E13" s="25">
        <f>SUMIF(F2:F10,"Sì",E2:E10)</f>
        <v/>
      </c>
    </row>
    <row r="14">
      <c r="D14" s="23" t="inlineStr">
        <is>
          <t>DA PAGARE:</t>
        </is>
      </c>
      <c r="E14" s="26">
        <f>SUMIF(F2:F10,"No",E2:E10)</f>
        <v/>
      </c>
    </row>
  </sheetData>
  <dataValidations count="2">
    <dataValidation sqref="B2:B1000" showErrorMessage="1" showInputMessage="1" allowBlank="0" type="list">
      <formula1>=Categorie!$A$2:$A$13</formula1>
    </dataValidation>
    <dataValidation sqref="F2:F10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2" customWidth="1" min="3" max="3"/>
    <col width="30" customWidth="1" min="4" max="4"/>
    <col width="15" customWidth="1" min="5" max="5"/>
  </cols>
  <sheetData>
    <row r="1">
      <c r="A1" s="15" t="inlineStr">
        <is>
          <t>Interno</t>
        </is>
      </c>
      <c r="B1" s="27" t="inlineStr">
        <is>
          <t>Proprietario</t>
        </is>
      </c>
      <c r="C1" s="15" t="inlineStr">
        <is>
          <t>Millesimi</t>
        </is>
      </c>
      <c r="D1" s="27" t="inlineStr">
        <is>
          <t>Email</t>
        </is>
      </c>
      <c r="E1" s="27" t="inlineStr">
        <is>
          <t>Telefono</t>
        </is>
      </c>
    </row>
    <row r="2">
      <c r="A2" s="28" t="inlineStr">
        <is>
          <t>1A</t>
        </is>
      </c>
      <c r="B2" s="21" t="inlineStr">
        <is>
          <t>Mario Rossi</t>
        </is>
      </c>
      <c r="C2" s="28" t="n">
        <v>85</v>
      </c>
      <c r="D2" s="21" t="inlineStr">
        <is>
          <t>mario.rossi@email.it</t>
        </is>
      </c>
      <c r="E2" s="21" t="inlineStr">
        <is>
          <t>3331234567</t>
        </is>
      </c>
    </row>
    <row r="3">
      <c r="A3" s="29" t="inlineStr">
        <is>
          <t>1B</t>
        </is>
      </c>
      <c r="B3" s="17" t="inlineStr">
        <is>
          <t>Laura Bianchi</t>
        </is>
      </c>
      <c r="C3" s="29" t="n">
        <v>85</v>
      </c>
      <c r="D3" s="17" t="inlineStr">
        <is>
          <t>laura.bianchi@email.it</t>
        </is>
      </c>
      <c r="E3" s="17" t="inlineStr">
        <is>
          <t>3339876543</t>
        </is>
      </c>
    </row>
    <row r="4">
      <c r="A4" s="28" t="inlineStr">
        <is>
          <t>2A</t>
        </is>
      </c>
      <c r="B4" s="21" t="inlineStr">
        <is>
          <t>Giuseppe Verdi</t>
        </is>
      </c>
      <c r="C4" s="28" t="n">
        <v>95</v>
      </c>
      <c r="D4" s="21" t="inlineStr">
        <is>
          <t>giuseppe.verdi@email.it</t>
        </is>
      </c>
      <c r="E4" s="21" t="inlineStr">
        <is>
          <t>3345678901</t>
        </is>
      </c>
    </row>
    <row r="5">
      <c r="A5" s="29" t="inlineStr">
        <is>
          <t>2B</t>
        </is>
      </c>
      <c r="B5" s="17" t="inlineStr">
        <is>
          <t>Anna Ferrari</t>
        </is>
      </c>
      <c r="C5" s="29" t="n">
        <v>95</v>
      </c>
      <c r="D5" s="17" t="inlineStr">
        <is>
          <t>anna.ferrari@email.it</t>
        </is>
      </c>
      <c r="E5" s="17" t="inlineStr">
        <is>
          <t>3342345678</t>
        </is>
      </c>
    </row>
    <row r="6">
      <c r="A6" s="28" t="inlineStr">
        <is>
          <t>3A</t>
        </is>
      </c>
      <c r="B6" s="21" t="inlineStr">
        <is>
          <t>Marco Colombo</t>
        </is>
      </c>
      <c r="C6" s="28" t="n">
        <v>75</v>
      </c>
      <c r="D6" s="21" t="inlineStr">
        <is>
          <t>marco.colombo@email.it</t>
        </is>
      </c>
      <c r="E6" s="21" t="inlineStr">
        <is>
          <t>3338765432</t>
        </is>
      </c>
    </row>
    <row r="7">
      <c r="A7" s="29" t="inlineStr">
        <is>
          <t>3B</t>
        </is>
      </c>
      <c r="B7" s="17" t="inlineStr">
        <is>
          <t>Giulia Romano</t>
        </is>
      </c>
      <c r="C7" s="29" t="n">
        <v>75</v>
      </c>
      <c r="D7" s="17" t="inlineStr">
        <is>
          <t>giulia.romano@email.it</t>
        </is>
      </c>
      <c r="E7" s="17" t="inlineStr">
        <is>
          <t>3331239876</t>
        </is>
      </c>
    </row>
    <row r="8">
      <c r="A8" s="28" t="inlineStr">
        <is>
          <t>4A</t>
        </is>
      </c>
      <c r="B8" s="21" t="inlineStr">
        <is>
          <t>Roberto Gallo</t>
        </is>
      </c>
      <c r="C8" s="28" t="n">
        <v>90</v>
      </c>
      <c r="D8" s="21" t="inlineStr">
        <is>
          <t>roberto.gallo@email.it</t>
        </is>
      </c>
      <c r="E8" s="21" t="inlineStr">
        <is>
          <t>3345671234</t>
        </is>
      </c>
    </row>
    <row r="9">
      <c r="A9" s="29" t="inlineStr">
        <is>
          <t>4B</t>
        </is>
      </c>
      <c r="B9" s="17" t="inlineStr">
        <is>
          <t>Francesca Ricci</t>
        </is>
      </c>
      <c r="C9" s="29" t="n">
        <v>90</v>
      </c>
      <c r="D9" s="17" t="inlineStr">
        <is>
          <t>francesca.ricci@email.it</t>
        </is>
      </c>
      <c r="E9" s="17" t="inlineStr">
        <is>
          <t>3349876543</t>
        </is>
      </c>
    </row>
    <row r="10">
      <c r="A10" s="28" t="inlineStr">
        <is>
          <t>5A</t>
        </is>
      </c>
      <c r="B10" s="21" t="inlineStr">
        <is>
          <t>Andrea Marino</t>
        </is>
      </c>
      <c r="C10" s="28" t="n">
        <v>80</v>
      </c>
      <c r="D10" s="21" t="inlineStr">
        <is>
          <t>andrea.marino@email.it</t>
        </is>
      </c>
      <c r="E10" s="21" t="inlineStr">
        <is>
          <t>3343217654</t>
        </is>
      </c>
    </row>
    <row r="11">
      <c r="A11" s="29" t="inlineStr">
        <is>
          <t>5B</t>
        </is>
      </c>
      <c r="B11" s="17" t="inlineStr">
        <is>
          <t>Elena Costa</t>
        </is>
      </c>
      <c r="C11" s="29" t="n">
        <v>80</v>
      </c>
      <c r="D11" s="17" t="inlineStr">
        <is>
          <t>elena.costa@email.it</t>
        </is>
      </c>
      <c r="E11" s="17" t="inlineStr">
        <is>
          <t>3347654321</t>
        </is>
      </c>
    </row>
    <row r="13">
      <c r="A13" s="30" t="inlineStr">
        <is>
          <t>TOTALE MILLESIMI</t>
        </is>
      </c>
      <c r="C13" s="31" t="n">
        <v>850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32" t="inlineStr">
        <is>
          <t>Categoria Spesa</t>
        </is>
      </c>
    </row>
    <row r="2">
      <c r="A2" s="33" t="inlineStr">
        <is>
          <t>Pulizia Scale</t>
        </is>
      </c>
    </row>
    <row r="3">
      <c r="A3" s="33" t="inlineStr">
        <is>
          <t>Manutenzione Ascensore</t>
        </is>
      </c>
    </row>
    <row r="4">
      <c r="A4" s="33" t="inlineStr">
        <is>
          <t>Riscaldamento</t>
        </is>
      </c>
    </row>
    <row r="5">
      <c r="A5" s="33" t="inlineStr">
        <is>
          <t>Energia Elettrica Parti Comuni</t>
        </is>
      </c>
    </row>
    <row r="6">
      <c r="A6" s="33" t="inlineStr">
        <is>
          <t>Acqua Parti Comuni</t>
        </is>
      </c>
    </row>
    <row r="7">
      <c r="A7" s="33" t="inlineStr">
        <is>
          <t>Giardinaggio</t>
        </is>
      </c>
    </row>
    <row r="8">
      <c r="A8" s="33" t="inlineStr">
        <is>
          <t>Portierato</t>
        </is>
      </c>
    </row>
    <row r="9">
      <c r="A9" s="33" t="inlineStr">
        <is>
          <t>Assicurazione</t>
        </is>
      </c>
    </row>
    <row r="10">
      <c r="A10" s="33" t="inlineStr">
        <is>
          <t>Manutenzione Straordinaria</t>
        </is>
      </c>
    </row>
    <row r="11">
      <c r="A11" s="33" t="inlineStr">
        <is>
          <t>Amministrazione</t>
        </is>
      </c>
    </row>
    <row r="12">
      <c r="A12" s="33" t="inlineStr">
        <is>
          <t>Fondo Riserva</t>
        </is>
      </c>
    </row>
    <row r="13">
      <c r="A13" s="33" t="inlineStr">
        <is>
          <t>Altro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20" customWidth="1" min="5" max="5"/>
  </cols>
  <sheetData>
    <row r="1">
      <c r="A1" s="34" t="inlineStr">
        <is>
          <t>RIEPILOGO ANNUALE SPESE PER CATEGORIA</t>
        </is>
      </c>
    </row>
    <row r="3">
      <c r="A3" s="15" t="inlineStr">
        <is>
          <t>Categoria</t>
        </is>
      </c>
      <c r="B3" s="15" t="inlineStr">
        <is>
          <t>Totale Speso €</t>
        </is>
      </c>
      <c r="C3" s="15" t="inlineStr">
        <is>
          <t>% sul Totale</t>
        </is>
      </c>
      <c r="D3" s="15" t="inlineStr">
        <is>
          <t>N° Transazioni</t>
        </is>
      </c>
      <c r="E3" s="15" t="inlineStr">
        <is>
          <t>Media per Transazione €</t>
        </is>
      </c>
    </row>
    <row r="4">
      <c r="A4" s="21" t="inlineStr">
        <is>
          <t>Pulizia Scale</t>
        </is>
      </c>
      <c r="B4" s="35">
        <f>SUMIF('Spese Mensili'!$B:$B,A4,'Spese Mensili'!$E:$E)</f>
        <v/>
      </c>
      <c r="C4" s="36">
        <f>B4/B16</f>
        <v/>
      </c>
      <c r="D4" s="28">
        <f>COUNTIF('Spese Mensili'!$B:$B,A4)</f>
        <v/>
      </c>
      <c r="E4" s="35">
        <f>IF(D4&gt;0,B4/D4,0)</f>
        <v/>
      </c>
    </row>
    <row r="5">
      <c r="A5" s="17" t="inlineStr">
        <is>
          <t>Manutenzione Ascensore</t>
        </is>
      </c>
      <c r="B5" s="18">
        <f>SUMIF('Spese Mensili'!$B:$B,A5,'Spese Mensili'!$E:$E)</f>
        <v/>
      </c>
      <c r="C5" s="37">
        <f>B5/B16</f>
        <v/>
      </c>
      <c r="D5" s="29">
        <f>COUNTIF('Spese Mensili'!$B:$B,A5)</f>
        <v/>
      </c>
      <c r="E5" s="18">
        <f>IF(D5&gt;0,B5/D5,0)</f>
        <v/>
      </c>
    </row>
    <row r="6">
      <c r="A6" s="21" t="inlineStr">
        <is>
          <t>Riscaldamento</t>
        </is>
      </c>
      <c r="B6" s="35">
        <f>SUMIF('Spese Mensili'!$B:$B,A6,'Spese Mensili'!$E:$E)</f>
        <v/>
      </c>
      <c r="C6" s="36">
        <f>B6/B16</f>
        <v/>
      </c>
      <c r="D6" s="28">
        <f>COUNTIF('Spese Mensili'!$B:$B,A6)</f>
        <v/>
      </c>
      <c r="E6" s="35">
        <f>IF(D6&gt;0,B6/D6,0)</f>
        <v/>
      </c>
    </row>
    <row r="7">
      <c r="A7" s="17" t="inlineStr">
        <is>
          <t>Energia Elettrica Parti Comuni</t>
        </is>
      </c>
      <c r="B7" s="18">
        <f>SUMIF('Spese Mensili'!$B:$B,A7,'Spese Mensili'!$E:$E)</f>
        <v/>
      </c>
      <c r="C7" s="37">
        <f>B7/B16</f>
        <v/>
      </c>
      <c r="D7" s="29">
        <f>COUNTIF('Spese Mensili'!$B:$B,A7)</f>
        <v/>
      </c>
      <c r="E7" s="18">
        <f>IF(D7&gt;0,B7/D7,0)</f>
        <v/>
      </c>
    </row>
    <row r="8">
      <c r="A8" s="21" t="inlineStr">
        <is>
          <t>Acqua Parti Comuni</t>
        </is>
      </c>
      <c r="B8" s="35">
        <f>SUMIF('Spese Mensili'!$B:$B,A8,'Spese Mensili'!$E:$E)</f>
        <v/>
      </c>
      <c r="C8" s="36">
        <f>B8/B16</f>
        <v/>
      </c>
      <c r="D8" s="28">
        <f>COUNTIF('Spese Mensili'!$B:$B,A8)</f>
        <v/>
      </c>
      <c r="E8" s="35">
        <f>IF(D8&gt;0,B8/D8,0)</f>
        <v/>
      </c>
    </row>
    <row r="9">
      <c r="A9" s="17" t="inlineStr">
        <is>
          <t>Giardinaggio</t>
        </is>
      </c>
      <c r="B9" s="18">
        <f>SUMIF('Spese Mensili'!$B:$B,A9,'Spese Mensili'!$E:$E)</f>
        <v/>
      </c>
      <c r="C9" s="37">
        <f>B9/B16</f>
        <v/>
      </c>
      <c r="D9" s="29">
        <f>COUNTIF('Spese Mensili'!$B:$B,A9)</f>
        <v/>
      </c>
      <c r="E9" s="18">
        <f>IF(D9&gt;0,B9/D9,0)</f>
        <v/>
      </c>
    </row>
    <row r="10">
      <c r="A10" s="21" t="inlineStr">
        <is>
          <t>Portierato</t>
        </is>
      </c>
      <c r="B10" s="35">
        <f>SUMIF('Spese Mensili'!$B:$B,A10,'Spese Mensili'!$E:$E)</f>
        <v/>
      </c>
      <c r="C10" s="36">
        <f>B10/B16</f>
        <v/>
      </c>
      <c r="D10" s="28">
        <f>COUNTIF('Spese Mensili'!$B:$B,A10)</f>
        <v/>
      </c>
      <c r="E10" s="35">
        <f>IF(D10&gt;0,B10/D10,0)</f>
        <v/>
      </c>
    </row>
    <row r="11">
      <c r="A11" s="17" t="inlineStr">
        <is>
          <t>Assicurazione</t>
        </is>
      </c>
      <c r="B11" s="18">
        <f>SUMIF('Spese Mensili'!$B:$B,A11,'Spese Mensili'!$E:$E)</f>
        <v/>
      </c>
      <c r="C11" s="37">
        <f>B11/B16</f>
        <v/>
      </c>
      <c r="D11" s="29">
        <f>COUNTIF('Spese Mensili'!$B:$B,A11)</f>
        <v/>
      </c>
      <c r="E11" s="18">
        <f>IF(D11&gt;0,B11/D11,0)</f>
        <v/>
      </c>
    </row>
    <row r="12">
      <c r="A12" s="21" t="inlineStr">
        <is>
          <t>Manutenzione Straordinaria</t>
        </is>
      </c>
      <c r="B12" s="35">
        <f>SUMIF('Spese Mensili'!$B:$B,A12,'Spese Mensili'!$E:$E)</f>
        <v/>
      </c>
      <c r="C12" s="36">
        <f>B12/B16</f>
        <v/>
      </c>
      <c r="D12" s="28">
        <f>COUNTIF('Spese Mensili'!$B:$B,A12)</f>
        <v/>
      </c>
      <c r="E12" s="35">
        <f>IF(D12&gt;0,B12/D12,0)</f>
        <v/>
      </c>
    </row>
    <row r="13">
      <c r="A13" s="17" t="inlineStr">
        <is>
          <t>Amministrazione</t>
        </is>
      </c>
      <c r="B13" s="18">
        <f>SUMIF('Spese Mensili'!$B:$B,A13,'Spese Mensili'!$E:$E)</f>
        <v/>
      </c>
      <c r="C13" s="37">
        <f>B13/B16</f>
        <v/>
      </c>
      <c r="D13" s="29">
        <f>COUNTIF('Spese Mensili'!$B:$B,A13)</f>
        <v/>
      </c>
      <c r="E13" s="18">
        <f>IF(D13&gt;0,B13/D13,0)</f>
        <v/>
      </c>
    </row>
    <row r="14">
      <c r="A14" s="21" t="inlineStr">
        <is>
          <t>Fondo Riserva</t>
        </is>
      </c>
      <c r="B14" s="35">
        <f>SUMIF('Spese Mensili'!$B:$B,A14,'Spese Mensili'!$E:$E)</f>
        <v/>
      </c>
      <c r="C14" s="36">
        <f>B14/B16</f>
        <v/>
      </c>
      <c r="D14" s="28">
        <f>COUNTIF('Spese Mensili'!$B:$B,A14)</f>
        <v/>
      </c>
      <c r="E14" s="35">
        <f>IF(D14&gt;0,B14/D14,0)</f>
        <v/>
      </c>
    </row>
    <row r="15">
      <c r="A15" s="17" t="inlineStr">
        <is>
          <t>Altro</t>
        </is>
      </c>
      <c r="B15" s="18">
        <f>SUMIF('Spese Mensili'!$B:$B,A15,'Spese Mensili'!$E:$E)</f>
        <v/>
      </c>
      <c r="C15" s="37">
        <f>B15/B16</f>
        <v/>
      </c>
      <c r="D15" s="29">
        <f>COUNTIF('Spese Mensili'!$B:$B,A15)</f>
        <v/>
      </c>
      <c r="E15" s="18">
        <f>IF(D15&gt;0,B15/D15,0)</f>
        <v/>
      </c>
    </row>
    <row r="16">
      <c r="A16" s="38" t="inlineStr">
        <is>
          <t>TOTALE COMPLESSIVO</t>
        </is>
      </c>
      <c r="B16" s="39">
        <f>SUM(B4:B15)</f>
        <v/>
      </c>
      <c r="C16" s="38" t="inlineStr">
        <is>
          <t>100%</t>
        </is>
      </c>
      <c r="D16" s="38">
        <f>SUM(D4:D15)</f>
        <v/>
      </c>
      <c r="E16" s="40" t="n"/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</cols>
  <sheetData>
    <row r="1" ht="30" customHeight="1">
      <c r="A1" s="41" t="inlineStr">
        <is>
          <t>ISTRUZIONI PER L'USO DEL MODELLO GESTIONE SPESE CONDOMINIALI</t>
        </is>
      </c>
    </row>
    <row r="2">
      <c r="A2" s="42" t="inlineStr"/>
      <c r="B2" s="42" t="inlineStr"/>
    </row>
    <row r="3" ht="25" customHeight="1">
      <c r="A3" s="43" t="inlineStr">
        <is>
          <t>1. ANAGRAFICA CONDOMINI</t>
        </is>
      </c>
    </row>
    <row r="4">
      <c r="A4" s="42" t="inlineStr"/>
      <c r="B4" s="42" t="inlineStr">
        <is>
          <t>Inserire i dati di tutti i condomini nel foglio 'Anagrafica Condomini':</t>
        </is>
      </c>
    </row>
    <row r="5">
      <c r="A5" s="42" t="inlineStr"/>
      <c r="B5" s="42" t="inlineStr">
        <is>
          <t>- Interno: numero appartamento</t>
        </is>
      </c>
    </row>
    <row r="6">
      <c r="A6" s="42" t="inlineStr"/>
      <c r="B6" s="42" t="inlineStr">
        <is>
          <t>- Proprietario: nome e cognome</t>
        </is>
      </c>
    </row>
    <row r="7">
      <c r="A7" s="42" t="inlineStr"/>
      <c r="B7" s="42" t="inlineStr">
        <is>
          <t>- Millesimi: quota millesimale di proprietà</t>
        </is>
      </c>
    </row>
    <row r="8">
      <c r="A8" s="42" t="inlineStr"/>
      <c r="B8" s="42" t="inlineStr">
        <is>
          <t>- Email e Telefono: contatti per comunicazioni</t>
        </is>
      </c>
    </row>
    <row r="9">
      <c r="A9" s="42" t="inlineStr"/>
      <c r="B9" s="42" t="inlineStr"/>
    </row>
    <row r="10" ht="25" customHeight="1">
      <c r="A10" s="43" t="inlineStr">
        <is>
          <t>2. REGISTRAZIONE SPESE</t>
        </is>
      </c>
    </row>
    <row r="11">
      <c r="A11" s="42" t="inlineStr"/>
      <c r="B11" s="42" t="inlineStr">
        <is>
          <t>Nel foglio 'Spese Mensili' registrare ogni spesa:</t>
        </is>
      </c>
    </row>
    <row r="12">
      <c r="A12" s="42" t="inlineStr"/>
      <c r="B12" s="42" t="inlineStr">
        <is>
          <t>- Data: data della spesa</t>
        </is>
      </c>
    </row>
    <row r="13">
      <c r="A13" s="42" t="inlineStr"/>
      <c r="B13" s="42" t="inlineStr">
        <is>
          <t>- Categoria: selezionare dalla lista predefinita</t>
        </is>
      </c>
    </row>
    <row r="14">
      <c r="A14" s="42" t="inlineStr"/>
      <c r="B14" s="42" t="inlineStr">
        <is>
          <t>- Descrizione: dettaglio della spesa</t>
        </is>
      </c>
    </row>
    <row r="15">
      <c r="A15" s="42" t="inlineStr"/>
      <c r="B15" s="42" t="inlineStr">
        <is>
          <t>- Fornitore: nome del fornitore</t>
        </is>
      </c>
    </row>
    <row r="16">
      <c r="A16" s="42" t="inlineStr"/>
      <c r="B16" s="42" t="inlineStr">
        <is>
          <t>- Importo: importo in euro</t>
        </is>
      </c>
    </row>
    <row r="17">
      <c r="A17" s="42" t="inlineStr"/>
      <c r="B17" s="42" t="inlineStr">
        <is>
          <t>- Pagato: Sì/No (selezionare dalla lista)</t>
        </is>
      </c>
    </row>
    <row r="18">
      <c r="A18" s="42" t="inlineStr"/>
      <c r="B18" s="42" t="inlineStr">
        <is>
          <t>- Note: eventuali annotazioni</t>
        </is>
      </c>
    </row>
    <row r="19">
      <c r="A19" s="42" t="inlineStr"/>
      <c r="B19" s="42" t="inlineStr"/>
    </row>
    <row r="20" ht="25" customHeight="1">
      <c r="A20" s="43" t="inlineStr">
        <is>
          <t>3. CATEGORIE SPESE</t>
        </is>
      </c>
    </row>
    <row r="21">
      <c r="A21" s="42" t="inlineStr"/>
      <c r="B21" s="42" t="inlineStr">
        <is>
          <t>Le categorie sono personalizzabili nel foglio 'Categorie Spese'.</t>
        </is>
      </c>
    </row>
    <row r="22">
      <c r="A22" s="42" t="inlineStr"/>
      <c r="B22" s="42" t="inlineStr">
        <is>
          <t>Aggiungere o modificare le voci secondo le necessità del condominio.</t>
        </is>
      </c>
    </row>
    <row r="23">
      <c r="A23" s="42" t="inlineStr"/>
      <c r="B23" s="42" t="inlineStr"/>
    </row>
    <row r="24" ht="25" customHeight="1">
      <c r="A24" s="43" t="inlineStr">
        <is>
          <t>4. RIEPILOGO ANNUALE</t>
        </is>
      </c>
    </row>
    <row r="25">
      <c r="A25" s="42" t="inlineStr"/>
      <c r="B25" s="42" t="inlineStr">
        <is>
          <t>Il foglio 'Riepilogo Annuale' calcola automaticamente:</t>
        </is>
      </c>
    </row>
    <row r="26">
      <c r="A26" s="42" t="inlineStr"/>
      <c r="B26" s="42" t="inlineStr">
        <is>
          <t>- Totale speso per categoria</t>
        </is>
      </c>
    </row>
    <row r="27">
      <c r="A27" s="42" t="inlineStr"/>
      <c r="B27" s="42" t="inlineStr">
        <is>
          <t>- Percentuale sul totale</t>
        </is>
      </c>
    </row>
    <row r="28">
      <c r="A28" s="42" t="inlineStr"/>
      <c r="B28" s="42" t="inlineStr">
        <is>
          <t>- Numero di transazioni</t>
        </is>
      </c>
    </row>
    <row r="29">
      <c r="A29" s="42" t="inlineStr"/>
      <c r="B29" s="42" t="inlineStr">
        <is>
          <t>- Media per transazione</t>
        </is>
      </c>
    </row>
    <row r="30">
      <c r="A30" s="42" t="inlineStr"/>
      <c r="B30" s="42" t="inlineStr">
        <is>
          <t>Viene generato anche un grafico a torta per visualizzare la distribuzione.</t>
        </is>
      </c>
    </row>
    <row r="31">
      <c r="A31" s="42" t="inlineStr"/>
      <c r="B31" s="42" t="inlineStr"/>
    </row>
    <row r="32" ht="25" customHeight="1">
      <c r="A32" s="43" t="inlineStr">
        <is>
          <t>5. DASHBOARD</t>
        </is>
      </c>
    </row>
    <row r="33">
      <c r="A33" s="42" t="inlineStr"/>
      <c r="B33" s="42" t="inlineStr">
        <is>
          <t>La Dashboard mostra una panoramica immediata con:</t>
        </is>
      </c>
    </row>
    <row r="34">
      <c r="A34" s="42" t="inlineStr"/>
      <c r="B34" s="42" t="inlineStr">
        <is>
          <t>- Indicatori principali (totali, pagato, da pagare)</t>
        </is>
      </c>
    </row>
    <row r="35">
      <c r="A35" s="42" t="inlineStr"/>
      <c r="B35" s="42" t="inlineStr">
        <is>
          <t>- Grafici riassuntivi</t>
        </is>
      </c>
    </row>
    <row r="36">
      <c r="A36" s="42" t="inlineStr"/>
      <c r="B36" s="42" t="inlineStr">
        <is>
          <t>- Aggiornamento automatico dai dati inseriti</t>
        </is>
      </c>
    </row>
    <row r="37">
      <c r="A37" s="42" t="inlineStr"/>
      <c r="B37" s="42" t="inlineStr"/>
    </row>
    <row r="38" ht="25" customHeight="1">
      <c r="A38" s="43" t="inlineStr">
        <is>
          <t>6. CONSIGLI UTILI</t>
        </is>
      </c>
    </row>
    <row r="39">
      <c r="A39" s="42" t="inlineStr"/>
      <c r="B39" s="42" t="inlineStr">
        <is>
          <t>- Registrare le spese con regolarità</t>
        </is>
      </c>
    </row>
    <row r="40">
      <c r="A40" s="42" t="inlineStr"/>
      <c r="B40" s="42" t="inlineStr">
        <is>
          <t>- Verificare mensilmente i totali</t>
        </is>
      </c>
    </row>
    <row r="41">
      <c r="A41" s="42" t="inlineStr"/>
      <c r="B41" s="42" t="inlineStr">
        <is>
          <t>- Mantenere aggiornata l'anagrafica condomini</t>
        </is>
      </c>
    </row>
    <row r="42">
      <c r="A42" s="42" t="inlineStr"/>
      <c r="B42" s="42" t="inlineStr">
        <is>
          <t>- Conservare le ricevute dei pagamenti</t>
        </is>
      </c>
    </row>
    <row r="43">
      <c r="A43" s="42" t="inlineStr"/>
      <c r="B43" s="42" t="inlineStr">
        <is>
          <t>- Effettuare backup periodici del file</t>
        </is>
      </c>
    </row>
    <row r="44">
      <c r="A44" s="42" t="inlineStr"/>
      <c r="B44" s="42" t="inlineStr"/>
    </row>
    <row r="45" ht="25" customHeight="1">
      <c r="A45" s="43" t="inlineStr">
        <is>
          <t>7. FORMULE AUTOMATICHE</t>
        </is>
      </c>
    </row>
    <row r="46">
      <c r="A46" s="42" t="inlineStr"/>
      <c r="B46" s="42" t="inlineStr">
        <is>
          <t>Il modello utilizza formule per calcoli automatici:</t>
        </is>
      </c>
    </row>
    <row r="47">
      <c r="A47" s="42" t="inlineStr"/>
      <c r="B47" s="42" t="inlineStr">
        <is>
          <t>- NON modificare le formule nelle celle colorate</t>
        </is>
      </c>
    </row>
    <row r="48">
      <c r="A48" s="42" t="inlineStr"/>
      <c r="B48" s="42" t="inlineStr">
        <is>
          <t>- I totali si aggiornano automaticamente</t>
        </is>
      </c>
    </row>
    <row r="49">
      <c r="A49" s="42" t="inlineStr"/>
      <c r="B49" s="42" t="inlineStr">
        <is>
          <t>- Le percentuali sono calcolate sul totale spese</t>
        </is>
      </c>
    </row>
    <row r="50">
      <c r="A50" s="42" t="inlineStr"/>
      <c r="B50" s="42" t="inlineStr"/>
    </row>
    <row r="51" ht="25" customHeight="1">
      <c r="A51" s="43" t="inlineStr">
        <is>
          <t>SUPPORTO</t>
        </is>
      </c>
    </row>
    <row r="52">
      <c r="A52" s="42" t="inlineStr"/>
      <c r="B52" s="42" t="inlineStr">
        <is>
          <t>Per assistenza o personalizzazioni, contattare l'amministratore di condominio.</t>
        </is>
      </c>
    </row>
  </sheetData>
  <mergeCells count="9">
    <mergeCell ref="A1:F1"/>
    <mergeCell ref="A3:F3"/>
    <mergeCell ref="A10:F10"/>
    <mergeCell ref="A20:F20"/>
    <mergeCell ref="A24:F24"/>
    <mergeCell ref="A32:F32"/>
    <mergeCell ref="A38:F38"/>
    <mergeCell ref="A45:F45"/>
    <mergeCell ref="A51:F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2026-03-09T14:26:10Z</dcterms:created>
  <dcterms:modified xmlns:dcterms="http://purl.org/dc/terms/" xmlns:xsi="http://www.w3.org/2001/XMLSchema-instance" xsi:type="dcterms:W3CDTF">2026-03-09T14:26:10Z</dcterms:modified>
</cp:coreProperties>
</file>