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Trasferte" sheetId="1" state="visible" r:id="rId1"/>
    <sheet xmlns:r="http://schemas.openxmlformats.org/officeDocument/2006/relationships" name="Anagrafica Dipendenti" sheetId="2" state="visible" r:id="rId2"/>
    <sheet xmlns:r="http://schemas.openxmlformats.org/officeDocument/2006/relationships" name="Calcolo Rimborsi" sheetId="3" state="visible" r:id="rId3"/>
    <sheet xmlns:r="http://schemas.openxmlformats.org/officeDocument/2006/relationships" name="Statistiche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b val="1"/>
      <color rgb="0010B981"/>
    </font>
    <font>
      <name val="Calibri"/>
      <b val="1"/>
      <color rgb="00FFFFFF"/>
      <sz val="14"/>
    </font>
    <font>
      <b val="1"/>
      <sz val="11"/>
    </font>
    <font>
      <b val="1"/>
      <color rgb="00FFFFFF"/>
      <sz val="11"/>
    </font>
    <font>
      <b val="1"/>
      <color rgb="003B82F6"/>
      <sz val="11"/>
    </font>
    <font>
      <name val="Calibri"/>
      <b val="1"/>
      <color rgb="00FFFFFF"/>
      <sz val="16"/>
    </font>
    <font>
      <b val="1"/>
      <color rgb="001E3A8A"/>
      <sz val="10"/>
    </font>
    <font>
      <sz val="10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" fontId="0" fillId="3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right" vertical="center"/>
    </xf>
    <xf numFmtId="166" fontId="2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right" vertical="center"/>
    </xf>
    <xf numFmtId="166" fontId="2" fillId="0" borderId="1" applyAlignment="1" pivotButton="0" quotePrefix="0" xfId="0">
      <alignment horizontal="right" vertical="center"/>
    </xf>
    <xf numFmtId="0" fontId="1" fillId="2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1" fillId="4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1" fontId="0" fillId="3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1" fontId="5" fillId="5" borderId="1" applyAlignment="1" pivotButton="0" quotePrefix="0" xfId="0">
      <alignment horizontal="center" vertical="center"/>
    </xf>
    <xf numFmtId="166" fontId="5" fillId="5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1" fontId="6" fillId="0" borderId="0" applyAlignment="1" pivotButton="0" quotePrefix="0" xfId="0">
      <alignment horizontal="left" vertical="center"/>
    </xf>
    <xf numFmtId="3" fontId="6" fillId="0" borderId="0" applyAlignment="1" pivotButton="0" quotePrefix="0" xfId="0">
      <alignment horizontal="left" vertical="center"/>
    </xf>
    <xf numFmtId="166" fontId="6" fillId="0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10" fillId="4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3" customWidth="1" min="2" max="2"/>
    <col width="13" customWidth="1" min="3" max="3"/>
    <col width="18" customWidth="1" min="4" max="4"/>
    <col width="15" customWidth="1" min="5" max="5"/>
    <col width="18" customWidth="1" min="6" max="6"/>
    <col width="16" customWidth="1" min="7" max="7"/>
    <col width="12" customWidth="1" min="8" max="8"/>
    <col width="12" customWidth="1" min="9" max="9"/>
    <col width="14" customWidth="1" min="10" max="10"/>
    <col width="12" customWidth="1" min="11" max="11"/>
    <col width="13" customWidth="1" min="12" max="12"/>
    <col width="13" customWidth="1" min="13" max="13"/>
    <col width="14" customWidth="1" min="14" max="14"/>
    <col width="14" customWidth="1" min="15" max="15"/>
    <col width="25" customWidth="1" min="16" max="16"/>
  </cols>
  <sheetData>
    <row r="1">
      <c r="A1" s="1" t="inlineStr">
        <is>
          <t>ID</t>
        </is>
      </c>
      <c r="B1" s="1" t="inlineStr">
        <is>
          <t>Data Partenza</t>
        </is>
      </c>
      <c r="C1" s="1" t="inlineStr">
        <is>
          <t>Data Rientro</t>
        </is>
      </c>
      <c r="D1" s="1" t="inlineStr">
        <is>
          <t>Dipendente</t>
        </is>
      </c>
      <c r="E1" s="1" t="inlineStr">
        <is>
          <t>Destinazione</t>
        </is>
      </c>
      <c r="F1" s="1" t="inlineStr">
        <is>
          <t>Motivo</t>
        </is>
      </c>
      <c r="G1" s="1" t="inlineStr">
        <is>
          <t>Mezzo Trasporto</t>
        </is>
      </c>
      <c r="H1" s="1" t="inlineStr">
        <is>
          <t>KM Percorsi</t>
        </is>
      </c>
      <c r="I1" s="1" t="inlineStr">
        <is>
          <t>Spese Vitto</t>
        </is>
      </c>
      <c r="J1" s="1" t="inlineStr">
        <is>
          <t>Spese Alloggio</t>
        </is>
      </c>
      <c r="K1" s="1" t="inlineStr">
        <is>
          <t>Altre Spese</t>
        </is>
      </c>
      <c r="L1" s="1" t="inlineStr">
        <is>
          <t>Totale Spese</t>
        </is>
      </c>
      <c r="M1" s="1" t="inlineStr">
        <is>
          <t>Rimborso KM</t>
        </is>
      </c>
      <c r="N1" s="1" t="inlineStr">
        <is>
          <t>Rimborso Totale</t>
        </is>
      </c>
      <c r="O1" s="1" t="inlineStr">
        <is>
          <t>Stato</t>
        </is>
      </c>
      <c r="P1" s="1" t="inlineStr">
        <is>
          <t>Note</t>
        </is>
      </c>
    </row>
    <row r="2">
      <c r="A2" s="2" t="n">
        <v>1</v>
      </c>
      <c r="B2" s="3" t="n">
        <v>45349</v>
      </c>
      <c r="C2" s="3" t="n">
        <v>45353</v>
      </c>
      <c r="D2" s="4" t="inlineStr">
        <is>
          <t>Marco Colombo</t>
        </is>
      </c>
      <c r="E2" s="4" t="inlineStr">
        <is>
          <t>Napoli</t>
        </is>
      </c>
      <c r="F2" s="4" t="inlineStr">
        <is>
          <t>Sopralluogo</t>
        </is>
      </c>
      <c r="G2" s="2" t="inlineStr">
        <is>
          <t>Treno</t>
        </is>
      </c>
      <c r="H2" s="5" t="n">
        <v>0</v>
      </c>
      <c r="I2" s="6" t="n">
        <v>83.95999999999999</v>
      </c>
      <c r="J2" s="6" t="n">
        <v>222.92</v>
      </c>
      <c r="K2" s="6" t="n">
        <v>37.58</v>
      </c>
      <c r="L2" s="7">
        <f>I2+J2+K2</f>
        <v/>
      </c>
      <c r="M2" s="7">
        <f>IF(H2&gt;0,H2*0.35,0)</f>
        <v/>
      </c>
      <c r="N2" s="8">
        <f>L2+M2</f>
        <v/>
      </c>
    </row>
    <row r="3">
      <c r="A3" s="9" t="n">
        <v>2</v>
      </c>
      <c r="B3" s="10" t="n">
        <v>45366</v>
      </c>
      <c r="C3" s="10" t="n">
        <v>45369</v>
      </c>
      <c r="D3" s="11" t="inlineStr">
        <is>
          <t>Laura Bianchi</t>
        </is>
      </c>
      <c r="E3" s="11" t="inlineStr">
        <is>
          <t>Torino</t>
        </is>
      </c>
      <c r="F3" s="11" t="inlineStr">
        <is>
          <t>Riunione Cliente</t>
        </is>
      </c>
      <c r="G3" s="9" t="inlineStr">
        <is>
          <t>Aereo</t>
        </is>
      </c>
      <c r="H3" s="12" t="n">
        <v>0</v>
      </c>
      <c r="I3" s="13" t="n">
        <v>143.81</v>
      </c>
      <c r="J3" s="13" t="n">
        <v>179.42</v>
      </c>
      <c r="K3" s="13" t="n">
        <v>19.99</v>
      </c>
      <c r="L3" s="14">
        <f>I3+J3+K3</f>
        <v/>
      </c>
      <c r="M3" s="14">
        <f>IF(H3&gt;0,H3*0.35,0)</f>
        <v/>
      </c>
      <c r="N3" s="15">
        <f>L3+M3</f>
        <v/>
      </c>
    </row>
    <row r="4">
      <c r="A4" s="2" t="n">
        <v>3</v>
      </c>
      <c r="B4" s="3" t="n">
        <v>45377</v>
      </c>
      <c r="C4" s="3" t="n">
        <v>45381</v>
      </c>
      <c r="D4" s="4" t="inlineStr">
        <is>
          <t>Anna Ferrari</t>
        </is>
      </c>
      <c r="E4" s="4" t="inlineStr">
        <is>
          <t>Bologna</t>
        </is>
      </c>
      <c r="F4" s="4" t="inlineStr">
        <is>
          <t>Riunione Cliente</t>
        </is>
      </c>
      <c r="G4" s="2" t="inlineStr">
        <is>
          <t>Auto Aziendale</t>
        </is>
      </c>
      <c r="H4" s="5" t="n">
        <v>410</v>
      </c>
      <c r="I4" s="6" t="n">
        <v>215.04</v>
      </c>
      <c r="J4" s="6" t="n">
        <v>446.48</v>
      </c>
      <c r="K4" s="6" t="n">
        <v>36.95</v>
      </c>
      <c r="L4" s="7">
        <f>I4+J4+K4</f>
        <v/>
      </c>
      <c r="M4" s="7">
        <f>IF(H4&gt;0,H4*0.35,0)</f>
        <v/>
      </c>
      <c r="N4" s="8">
        <f>L4+M4</f>
        <v/>
      </c>
    </row>
    <row r="5">
      <c r="A5" s="9" t="n">
        <v>4</v>
      </c>
      <c r="B5" s="10" t="n">
        <v>45365</v>
      </c>
      <c r="C5" s="10" t="n">
        <v>45370</v>
      </c>
      <c r="D5" s="11" t="inlineStr">
        <is>
          <t>Mario Rossi</t>
        </is>
      </c>
      <c r="E5" s="11" t="inlineStr">
        <is>
          <t>Venezia</t>
        </is>
      </c>
      <c r="F5" s="11" t="inlineStr">
        <is>
          <t>Riunione Cliente</t>
        </is>
      </c>
      <c r="G5" s="9" t="inlineStr">
        <is>
          <t>Auto Personale</t>
        </is>
      </c>
      <c r="H5" s="12" t="n">
        <v>677</v>
      </c>
      <c r="I5" s="13" t="n">
        <v>346.17</v>
      </c>
      <c r="J5" s="13" t="n">
        <v>313.1</v>
      </c>
      <c r="K5" s="13" t="n">
        <v>46.22</v>
      </c>
      <c r="L5" s="14">
        <f>I5+J5+K5</f>
        <v/>
      </c>
      <c r="M5" s="14">
        <f>IF(H5&gt;0,H5*0.35,0)</f>
        <v/>
      </c>
      <c r="N5" s="15">
        <f>L5+M5</f>
        <v/>
      </c>
    </row>
    <row r="6">
      <c r="A6" s="2" t="n">
        <v>5</v>
      </c>
      <c r="B6" s="3" t="n">
        <v>45304</v>
      </c>
      <c r="C6" s="3" t="n">
        <v>45305</v>
      </c>
      <c r="D6" s="4" t="inlineStr">
        <is>
          <t>Laura Bianchi</t>
        </is>
      </c>
      <c r="E6" s="4" t="inlineStr">
        <is>
          <t>Milano</t>
        </is>
      </c>
      <c r="F6" s="4" t="inlineStr">
        <is>
          <t>Conferenza</t>
        </is>
      </c>
      <c r="G6" s="2" t="inlineStr">
        <is>
          <t>Auto Aziendale</t>
        </is>
      </c>
      <c r="H6" s="5" t="n">
        <v>697</v>
      </c>
      <c r="I6" s="6" t="n">
        <v>27.33</v>
      </c>
      <c r="J6" s="6" t="n">
        <v>0</v>
      </c>
      <c r="K6" s="6" t="n">
        <v>28.18</v>
      </c>
      <c r="L6" s="7">
        <f>I6+J6+K6</f>
        <v/>
      </c>
      <c r="M6" s="7">
        <f>IF(H6&gt;0,H6*0.35,0)</f>
        <v/>
      </c>
      <c r="N6" s="8">
        <f>L6+M6</f>
        <v/>
      </c>
    </row>
    <row r="7">
      <c r="A7" s="9" t="n">
        <v>6</v>
      </c>
      <c r="B7" s="10" t="n">
        <v>45353</v>
      </c>
      <c r="C7" s="10" t="n">
        <v>45357</v>
      </c>
      <c r="D7" s="11" t="inlineStr">
        <is>
          <t>Marco Colombo</t>
        </is>
      </c>
      <c r="E7" s="11" t="inlineStr">
        <is>
          <t>Bologna</t>
        </is>
      </c>
      <c r="F7" s="11" t="inlineStr">
        <is>
          <t>Conferenza</t>
        </is>
      </c>
      <c r="G7" s="9" t="inlineStr">
        <is>
          <t>Auto Personale</t>
        </is>
      </c>
      <c r="H7" s="12" t="n">
        <v>546</v>
      </c>
      <c r="I7" s="13" t="n">
        <v>222.75</v>
      </c>
      <c r="J7" s="13" t="n">
        <v>425.52</v>
      </c>
      <c r="K7" s="13" t="n">
        <v>47.1</v>
      </c>
      <c r="L7" s="14">
        <f>I7+J7+K7</f>
        <v/>
      </c>
      <c r="M7" s="14">
        <f>IF(H7&gt;0,H7*0.35,0)</f>
        <v/>
      </c>
      <c r="N7" s="15">
        <f>L7+M7</f>
        <v/>
      </c>
    </row>
    <row r="8">
      <c r="A8" s="2" t="n">
        <v>7</v>
      </c>
      <c r="B8" s="3" t="n">
        <v>45343</v>
      </c>
      <c r="C8" s="3" t="n">
        <v>45344</v>
      </c>
      <c r="D8" s="4" t="inlineStr">
        <is>
          <t>Giuseppe Verdi</t>
        </is>
      </c>
      <c r="E8" s="4" t="inlineStr">
        <is>
          <t>Torino</t>
        </is>
      </c>
      <c r="F8" s="4" t="inlineStr">
        <is>
          <t>Riunione Cliente</t>
        </is>
      </c>
      <c r="G8" s="2" t="inlineStr">
        <is>
          <t>Auto Personale</t>
        </is>
      </c>
      <c r="H8" s="5" t="n">
        <v>118</v>
      </c>
      <c r="I8" s="6" t="n">
        <v>45.08</v>
      </c>
      <c r="J8" s="6" t="n">
        <v>0</v>
      </c>
      <c r="K8" s="6" t="n">
        <v>26.88</v>
      </c>
      <c r="L8" s="7">
        <f>I8+J8+K8</f>
        <v/>
      </c>
      <c r="M8" s="7">
        <f>IF(H8&gt;0,H8*0.35,0)</f>
        <v/>
      </c>
      <c r="N8" s="8">
        <f>L8+M8</f>
        <v/>
      </c>
    </row>
    <row r="9">
      <c r="A9" s="9" t="n">
        <v>8</v>
      </c>
      <c r="B9" s="10" t="n">
        <v>45307</v>
      </c>
      <c r="C9" s="10" t="n">
        <v>45312</v>
      </c>
      <c r="D9" s="11" t="inlineStr">
        <is>
          <t>Laura Bianchi</t>
        </is>
      </c>
      <c r="E9" s="11" t="inlineStr">
        <is>
          <t>Bologna</t>
        </is>
      </c>
      <c r="F9" s="11" t="inlineStr">
        <is>
          <t>Conferenza</t>
        </is>
      </c>
      <c r="G9" s="9" t="inlineStr">
        <is>
          <t>Auto Aziendale</t>
        </is>
      </c>
      <c r="H9" s="12" t="n">
        <v>81</v>
      </c>
      <c r="I9" s="13" t="n">
        <v>276.39</v>
      </c>
      <c r="J9" s="13" t="n">
        <v>297.58</v>
      </c>
      <c r="K9" s="13" t="n">
        <v>17.39</v>
      </c>
      <c r="L9" s="14">
        <f>I9+J9+K9</f>
        <v/>
      </c>
      <c r="M9" s="14">
        <f>IF(H9&gt;0,H9*0.35,0)</f>
        <v/>
      </c>
      <c r="N9" s="15">
        <f>L9+M9</f>
        <v/>
      </c>
    </row>
    <row r="10">
      <c r="A10" s="2" t="n">
        <v>9</v>
      </c>
      <c r="B10" s="3" t="n">
        <v>45353</v>
      </c>
      <c r="C10" s="3" t="n">
        <v>45358</v>
      </c>
      <c r="D10" s="4" t="inlineStr">
        <is>
          <t>Laura Bianchi</t>
        </is>
      </c>
      <c r="E10" s="4" t="inlineStr">
        <is>
          <t>Venezia</t>
        </is>
      </c>
      <c r="F10" s="4" t="inlineStr">
        <is>
          <t>Fiera</t>
        </is>
      </c>
      <c r="G10" s="2" t="inlineStr">
        <is>
          <t>Aereo</t>
        </is>
      </c>
      <c r="H10" s="5" t="n">
        <v>0</v>
      </c>
      <c r="I10" s="6" t="n">
        <v>369.4</v>
      </c>
      <c r="J10" s="6" t="n">
        <v>440.97</v>
      </c>
      <c r="K10" s="6" t="n">
        <v>49.57</v>
      </c>
      <c r="L10" s="7">
        <f>I10+J10+K10</f>
        <v/>
      </c>
      <c r="M10" s="7">
        <f>IF(H10&gt;0,H10*0.35,0)</f>
        <v/>
      </c>
      <c r="N10" s="8">
        <f>L10+M10</f>
        <v/>
      </c>
    </row>
    <row r="11">
      <c r="A11" s="9" t="n">
        <v>10</v>
      </c>
      <c r="B11" s="10" t="n">
        <v>45376</v>
      </c>
      <c r="C11" s="10" t="n">
        <v>45380</v>
      </c>
      <c r="D11" s="11" t="inlineStr">
        <is>
          <t>Laura Bianchi</t>
        </is>
      </c>
      <c r="E11" s="11" t="inlineStr">
        <is>
          <t>Napoli</t>
        </is>
      </c>
      <c r="F11" s="11" t="inlineStr">
        <is>
          <t>Fiera</t>
        </is>
      </c>
      <c r="G11" s="9" t="inlineStr">
        <is>
          <t>Treno</t>
        </is>
      </c>
      <c r="H11" s="12" t="n">
        <v>0</v>
      </c>
      <c r="I11" s="13" t="n">
        <v>172.74</v>
      </c>
      <c r="J11" s="13" t="n">
        <v>395.61</v>
      </c>
      <c r="K11" s="13" t="n">
        <v>39.48</v>
      </c>
      <c r="L11" s="14">
        <f>I11+J11+K11</f>
        <v/>
      </c>
      <c r="M11" s="14">
        <f>IF(H11&gt;0,H11*0.35,0)</f>
        <v/>
      </c>
      <c r="N11" s="15">
        <f>L11+M11</f>
        <v/>
      </c>
    </row>
    <row r="12">
      <c r="A12" s="2" t="n">
        <v>11</v>
      </c>
      <c r="B12" s="3" t="n">
        <v>45353</v>
      </c>
      <c r="C12" s="3" t="n">
        <v>45356</v>
      </c>
      <c r="D12" s="4" t="inlineStr">
        <is>
          <t>Marco Colombo</t>
        </is>
      </c>
      <c r="E12" s="4" t="inlineStr">
        <is>
          <t>Roma</t>
        </is>
      </c>
      <c r="F12" s="4" t="inlineStr">
        <is>
          <t>Formazione</t>
        </is>
      </c>
      <c r="G12" s="2" t="inlineStr">
        <is>
          <t>Auto Aziendale</t>
        </is>
      </c>
      <c r="H12" s="5" t="n">
        <v>169</v>
      </c>
      <c r="I12" s="6" t="n">
        <v>117.54</v>
      </c>
      <c r="J12" s="6" t="n">
        <v>167.18</v>
      </c>
      <c r="K12" s="6" t="n">
        <v>14.7</v>
      </c>
      <c r="L12" s="7">
        <f>I12+J12+K12</f>
        <v/>
      </c>
      <c r="M12" s="7">
        <f>IF(H12&gt;0,H12*0.35,0)</f>
        <v/>
      </c>
      <c r="N12" s="8">
        <f>L12+M12</f>
        <v/>
      </c>
    </row>
    <row r="13">
      <c r="A13" s="9" t="n">
        <v>12</v>
      </c>
      <c r="B13" s="10" t="n">
        <v>45300</v>
      </c>
      <c r="C13" s="10" t="n">
        <v>45302</v>
      </c>
      <c r="D13" s="11" t="inlineStr">
        <is>
          <t>Laura Bianchi</t>
        </is>
      </c>
      <c r="E13" s="11" t="inlineStr">
        <is>
          <t>Firenze</t>
        </is>
      </c>
      <c r="F13" s="11" t="inlineStr">
        <is>
          <t>Conferenza</t>
        </is>
      </c>
      <c r="G13" s="9" t="inlineStr">
        <is>
          <t>Auto Aziendale</t>
        </is>
      </c>
      <c r="H13" s="12" t="n">
        <v>799</v>
      </c>
      <c r="I13" s="13" t="n">
        <v>154.32</v>
      </c>
      <c r="J13" s="13" t="n">
        <v>112.47</v>
      </c>
      <c r="K13" s="13" t="n">
        <v>28.87</v>
      </c>
      <c r="L13" s="14">
        <f>I13+J13+K13</f>
        <v/>
      </c>
      <c r="M13" s="14">
        <f>IF(H13&gt;0,H13*0.35,0)</f>
        <v/>
      </c>
      <c r="N13" s="15">
        <f>L13+M13</f>
        <v/>
      </c>
    </row>
    <row r="14">
      <c r="A14" s="2" t="n">
        <v>13</v>
      </c>
      <c r="B14" s="3" t="n">
        <v>45339</v>
      </c>
      <c r="C14" s="3" t="n">
        <v>45343</v>
      </c>
      <c r="D14" s="4" t="inlineStr">
        <is>
          <t>Mario Rossi</t>
        </is>
      </c>
      <c r="E14" s="4" t="inlineStr">
        <is>
          <t>Roma</t>
        </is>
      </c>
      <c r="F14" s="4" t="inlineStr">
        <is>
          <t>Sopralluogo</t>
        </is>
      </c>
      <c r="G14" s="2" t="inlineStr">
        <is>
          <t>Auto Personale</t>
        </is>
      </c>
      <c r="H14" s="5" t="n">
        <v>694</v>
      </c>
      <c r="I14" s="6" t="n">
        <v>175.45</v>
      </c>
      <c r="J14" s="6" t="n">
        <v>235.17</v>
      </c>
      <c r="K14" s="6" t="n">
        <v>17.07</v>
      </c>
      <c r="L14" s="7">
        <f>I14+J14+K14</f>
        <v/>
      </c>
      <c r="M14" s="7">
        <f>IF(H14&gt;0,H14*0.35,0)</f>
        <v/>
      </c>
      <c r="N14" s="8">
        <f>L14+M14</f>
        <v/>
      </c>
    </row>
    <row r="15">
      <c r="A15" s="9" t="n">
        <v>14</v>
      </c>
      <c r="B15" s="10" t="n">
        <v>45356</v>
      </c>
      <c r="C15" s="10" t="n">
        <v>45357</v>
      </c>
      <c r="D15" s="11" t="inlineStr">
        <is>
          <t>Laura Bianchi</t>
        </is>
      </c>
      <c r="E15" s="11" t="inlineStr">
        <is>
          <t>Milano</t>
        </is>
      </c>
      <c r="F15" s="11" t="inlineStr">
        <is>
          <t>Riunione Cliente</t>
        </is>
      </c>
      <c r="G15" s="9" t="inlineStr">
        <is>
          <t>Treno</t>
        </is>
      </c>
      <c r="H15" s="12" t="n">
        <v>0</v>
      </c>
      <c r="I15" s="13" t="n">
        <v>34.61</v>
      </c>
      <c r="J15" s="13" t="n">
        <v>0</v>
      </c>
      <c r="K15" s="13" t="n">
        <v>25.09</v>
      </c>
      <c r="L15" s="14">
        <f>I15+J15+K15</f>
        <v/>
      </c>
      <c r="M15" s="14">
        <f>IF(H15&gt;0,H15*0.35,0)</f>
        <v/>
      </c>
      <c r="N15" s="15">
        <f>L15+M15</f>
        <v/>
      </c>
    </row>
    <row r="16">
      <c r="A16" s="2" t="n">
        <v>15</v>
      </c>
      <c r="B16" s="3" t="n">
        <v>45310</v>
      </c>
      <c r="C16" s="3" t="n">
        <v>45315</v>
      </c>
      <c r="D16" s="4" t="inlineStr">
        <is>
          <t>Anna Ferrari</t>
        </is>
      </c>
      <c r="E16" s="4" t="inlineStr">
        <is>
          <t>Torino</t>
        </is>
      </c>
      <c r="F16" s="4" t="inlineStr">
        <is>
          <t>Sopralluogo</t>
        </is>
      </c>
      <c r="G16" s="2" t="inlineStr">
        <is>
          <t>Treno</t>
        </is>
      </c>
      <c r="H16" s="5" t="n">
        <v>0</v>
      </c>
      <c r="I16" s="6" t="n">
        <v>328.08</v>
      </c>
      <c r="J16" s="6" t="n">
        <v>326.45</v>
      </c>
      <c r="K16" s="6" t="n">
        <v>25.54</v>
      </c>
      <c r="L16" s="7">
        <f>I16+J16+K16</f>
        <v/>
      </c>
      <c r="M16" s="7">
        <f>IF(H16&gt;0,H16*0.35,0)</f>
        <v/>
      </c>
      <c r="N16" s="8">
        <f>L16+M16</f>
        <v/>
      </c>
    </row>
  </sheetData>
  <dataValidations count="2">
    <dataValidation sqref="O2:O1000" showErrorMessage="1" showInputMessage="1" allowBlank="0" type="list">
      <formula1>"Da Approvare,Approvata,Rimborsata"</formula1>
    </dataValidation>
    <dataValidation sqref="G2:G1000" showErrorMessage="1" showInputMessage="1" allowBlank="0" type="list">
      <formula1>"Auto Aziendale,Auto Personale,Treno,Aereo,Altro"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20" customWidth="1" min="2" max="2"/>
    <col width="30" customWidth="1" min="3" max="3"/>
    <col width="15" customWidth="1" min="4" max="4"/>
    <col width="12" customWidth="1" min="5" max="5"/>
  </cols>
  <sheetData>
    <row r="1">
      <c r="A1" s="16" t="inlineStr">
        <is>
          <t>Nome Completo</t>
        </is>
      </c>
      <c r="B1" s="16" t="inlineStr">
        <is>
          <t>Dipartimento</t>
        </is>
      </c>
      <c r="C1" s="16" t="inlineStr">
        <is>
          <t>Email</t>
        </is>
      </c>
      <c r="D1" s="16" t="inlineStr">
        <is>
          <t>Telefono</t>
        </is>
      </c>
      <c r="E1" s="16" t="inlineStr">
        <is>
          <t>Stato</t>
        </is>
      </c>
    </row>
    <row r="2">
      <c r="A2" s="4" t="inlineStr">
        <is>
          <t>Mario Rossi</t>
        </is>
      </c>
      <c r="B2" s="4" t="inlineStr">
        <is>
          <t>Vendite</t>
        </is>
      </c>
      <c r="C2" s="4" t="inlineStr">
        <is>
          <t>mario.rossi@azienda.it</t>
        </is>
      </c>
      <c r="D2" s="4" t="inlineStr">
        <is>
          <t>3331234567</t>
        </is>
      </c>
      <c r="E2" s="4" t="inlineStr">
        <is>
          <t>Attivo</t>
        </is>
      </c>
    </row>
    <row r="3">
      <c r="A3" s="11" t="inlineStr">
        <is>
          <t>Laura Bianchi</t>
        </is>
      </c>
      <c r="B3" s="11" t="inlineStr">
        <is>
          <t>Marketing</t>
        </is>
      </c>
      <c r="C3" s="11" t="inlineStr">
        <is>
          <t>laura.bianchi@azienda.it</t>
        </is>
      </c>
      <c r="D3" s="11" t="inlineStr">
        <is>
          <t>3339876543</t>
        </is>
      </c>
      <c r="E3" s="11" t="inlineStr">
        <is>
          <t>Attivo</t>
        </is>
      </c>
    </row>
    <row r="4">
      <c r="A4" s="4" t="inlineStr">
        <is>
          <t>Giuseppe Verdi</t>
        </is>
      </c>
      <c r="B4" s="4" t="inlineStr">
        <is>
          <t>Amministrazione</t>
        </is>
      </c>
      <c r="C4" s="4" t="inlineStr">
        <is>
          <t>giuseppe.verdi@azienda.it</t>
        </is>
      </c>
      <c r="D4" s="4" t="inlineStr">
        <is>
          <t>3335551234</t>
        </is>
      </c>
      <c r="E4" s="4" t="inlineStr">
        <is>
          <t>Attivo</t>
        </is>
      </c>
    </row>
    <row r="5">
      <c r="A5" s="11" t="inlineStr">
        <is>
          <t>Anna Ferrari</t>
        </is>
      </c>
      <c r="B5" s="11" t="inlineStr">
        <is>
          <t>Vendite</t>
        </is>
      </c>
      <c r="C5" s="11" t="inlineStr">
        <is>
          <t>anna.ferrari@azienda.it</t>
        </is>
      </c>
      <c r="D5" s="11" t="inlineStr">
        <is>
          <t>3337778899</t>
        </is>
      </c>
      <c r="E5" s="11" t="inlineStr">
        <is>
          <t>Attivo</t>
        </is>
      </c>
    </row>
    <row r="6">
      <c r="A6" s="4" t="inlineStr">
        <is>
          <t>Marco Colombo</t>
        </is>
      </c>
      <c r="B6" s="4" t="inlineStr">
        <is>
          <t>Logistica</t>
        </is>
      </c>
      <c r="C6" s="4" t="inlineStr">
        <is>
          <t>marco.colombo@azienda.it</t>
        </is>
      </c>
      <c r="D6" s="4" t="inlineStr">
        <is>
          <t>3334445566</t>
        </is>
      </c>
      <c r="E6" s="4" t="inlineStr">
        <is>
          <t>Attivo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2" customWidth="1" min="3" max="3"/>
    <col width="15" customWidth="1" min="4" max="4"/>
    <col width="15" customWidth="1" min="5" max="5"/>
    <col width="16" customWidth="1" min="6" max="6"/>
  </cols>
  <sheetData>
    <row r="1">
      <c r="A1" s="17" t="inlineStr">
        <is>
          <t>RIEPILOGO RIMBORSI PER DIPENDENTE</t>
        </is>
      </c>
    </row>
    <row r="2">
      <c r="A2" s="18" t="inlineStr">
        <is>
          <t>Dipendente</t>
        </is>
      </c>
      <c r="B2" s="18" t="inlineStr">
        <is>
          <t>N° Trasferte</t>
        </is>
      </c>
      <c r="C2" s="18" t="inlineStr">
        <is>
          <t>Tot. KM</t>
        </is>
      </c>
      <c r="D2" s="18" t="inlineStr">
        <is>
          <t>Rimborso KM</t>
        </is>
      </c>
      <c r="E2" s="18" t="inlineStr">
        <is>
          <t>Spese Totali</t>
        </is>
      </c>
      <c r="F2" s="18" t="inlineStr">
        <is>
          <t>Rimborso Totale</t>
        </is>
      </c>
    </row>
    <row r="3">
      <c r="A3" s="9" t="inlineStr">
        <is>
          <t>Anna Ferrari</t>
        </is>
      </c>
      <c r="B3" s="9">
        <f>COUNTIF('Registro Trasferte'!D:D,A3)</f>
        <v/>
      </c>
      <c r="C3" s="19">
        <f>SUMIF('Registro Trasferte'!D:D,A3,'Registro Trasferte'!H:H)</f>
        <v/>
      </c>
      <c r="D3" s="14">
        <f>SUMIF('Registro Trasferte'!D:D,A3,'Registro Trasferte'!M:M)</f>
        <v/>
      </c>
      <c r="E3" s="14">
        <f>SUMIF('Registro Trasferte'!D:D,A3,'Registro Trasferte'!L:L)</f>
        <v/>
      </c>
      <c r="F3" s="14">
        <f>SUMIF('Registro Trasferte'!D:D,A3,'Registro Trasferte'!N:N)</f>
        <v/>
      </c>
    </row>
    <row r="4">
      <c r="A4" s="2" t="inlineStr">
        <is>
          <t>Giuseppe Verdi</t>
        </is>
      </c>
      <c r="B4" s="2">
        <f>COUNTIF('Registro Trasferte'!D:D,A4)</f>
        <v/>
      </c>
      <c r="C4" s="20">
        <f>SUMIF('Registro Trasferte'!D:D,A4,'Registro Trasferte'!H:H)</f>
        <v/>
      </c>
      <c r="D4" s="7">
        <f>SUMIF('Registro Trasferte'!D:D,A4,'Registro Trasferte'!M:M)</f>
        <v/>
      </c>
      <c r="E4" s="7">
        <f>SUMIF('Registro Trasferte'!D:D,A4,'Registro Trasferte'!L:L)</f>
        <v/>
      </c>
      <c r="F4" s="7">
        <f>SUMIF('Registro Trasferte'!D:D,A4,'Registro Trasferte'!N:N)</f>
        <v/>
      </c>
    </row>
    <row r="5">
      <c r="A5" s="9" t="inlineStr">
        <is>
          <t>Laura Bianchi</t>
        </is>
      </c>
      <c r="B5" s="9">
        <f>COUNTIF('Registro Trasferte'!D:D,A5)</f>
        <v/>
      </c>
      <c r="C5" s="19">
        <f>SUMIF('Registro Trasferte'!D:D,A5,'Registro Trasferte'!H:H)</f>
        <v/>
      </c>
      <c r="D5" s="14">
        <f>SUMIF('Registro Trasferte'!D:D,A5,'Registro Trasferte'!M:M)</f>
        <v/>
      </c>
      <c r="E5" s="14">
        <f>SUMIF('Registro Trasferte'!D:D,A5,'Registro Trasferte'!L:L)</f>
        <v/>
      </c>
      <c r="F5" s="14">
        <f>SUMIF('Registro Trasferte'!D:D,A5,'Registro Trasferte'!N:N)</f>
        <v/>
      </c>
    </row>
    <row r="6">
      <c r="A6" s="2" t="inlineStr">
        <is>
          <t>Marco Colombo</t>
        </is>
      </c>
      <c r="B6" s="2">
        <f>COUNTIF('Registro Trasferte'!D:D,A6)</f>
        <v/>
      </c>
      <c r="C6" s="20">
        <f>SUMIF('Registro Trasferte'!D:D,A6,'Registro Trasferte'!H:H)</f>
        <v/>
      </c>
      <c r="D6" s="7">
        <f>SUMIF('Registro Trasferte'!D:D,A6,'Registro Trasferte'!M:M)</f>
        <v/>
      </c>
      <c r="E6" s="7">
        <f>SUMIF('Registro Trasferte'!D:D,A6,'Registro Trasferte'!L:L)</f>
        <v/>
      </c>
      <c r="F6" s="7">
        <f>SUMIF('Registro Trasferte'!D:D,A6,'Registro Trasferte'!N:N)</f>
        <v/>
      </c>
    </row>
    <row r="7">
      <c r="A7" s="9" t="inlineStr">
        <is>
          <t>Mario Rossi</t>
        </is>
      </c>
      <c r="B7" s="9">
        <f>COUNTIF('Registro Trasferte'!D:D,A7)</f>
        <v/>
      </c>
      <c r="C7" s="19">
        <f>SUMIF('Registro Trasferte'!D:D,A7,'Registro Trasferte'!H:H)</f>
        <v/>
      </c>
      <c r="D7" s="14">
        <f>SUMIF('Registro Trasferte'!D:D,A7,'Registro Trasferte'!M:M)</f>
        <v/>
      </c>
      <c r="E7" s="14">
        <f>SUMIF('Registro Trasferte'!D:D,A7,'Registro Trasferte'!L:L)</f>
        <v/>
      </c>
      <c r="F7" s="14">
        <f>SUMIF('Registro Trasferte'!D:D,A7,'Registro Trasferte'!N:N)</f>
        <v/>
      </c>
    </row>
    <row r="8">
      <c r="A8" s="21" t="inlineStr">
        <is>
          <t>TOTALE GENERALE</t>
        </is>
      </c>
      <c r="B8" s="21">
        <f>SUM(B3:B7)</f>
        <v/>
      </c>
      <c r="C8" s="22">
        <f>SUM(C3:C7)</f>
        <v/>
      </c>
      <c r="D8" s="23">
        <f>SUM(D3:D7)</f>
        <v/>
      </c>
      <c r="E8" s="23">
        <f>SUM(E3:E7)</f>
        <v/>
      </c>
      <c r="F8" s="23">
        <f>SUM(F3:F7)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3" customWidth="1" min="3" max="3"/>
    <col width="25" customWidth="1" min="4" max="4"/>
  </cols>
  <sheetData>
    <row r="1">
      <c r="A1" s="17" t="inlineStr">
        <is>
          <t>STATISTICHE E ANALISI TRASFERTE</t>
        </is>
      </c>
    </row>
    <row r="3">
      <c r="A3" s="24" t="inlineStr">
        <is>
          <t>Totale Trasferte:</t>
        </is>
      </c>
      <c r="B3" s="25">
        <f>COUNTA('Registro Trasferte'!A2:A1000)</f>
        <v/>
      </c>
    </row>
    <row r="4">
      <c r="A4" s="24" t="inlineStr">
        <is>
          <t>Totale KM Percorsi:</t>
        </is>
      </c>
      <c r="B4" s="26">
        <f>SUM('Registro Trasferte'!H:H)</f>
        <v/>
      </c>
    </row>
    <row r="5">
      <c r="A5" s="24" t="inlineStr">
        <is>
          <t>Spesa Media per Trasferta:</t>
        </is>
      </c>
      <c r="B5" s="27">
        <f>AVERAGE('Registro Trasferte'!L:L)</f>
        <v/>
      </c>
    </row>
    <row r="6">
      <c r="A6" s="24" t="inlineStr">
        <is>
          <t>Rimborso Totale Erogato:</t>
        </is>
      </c>
      <c r="B6" s="27">
        <f>SUM('Registro Trasferte'!N:N)</f>
        <v/>
      </c>
    </row>
    <row r="7">
      <c r="A7" s="24" t="inlineStr">
        <is>
          <t>Trasferte Da Approvare:</t>
        </is>
      </c>
      <c r="B7" s="25">
        <f>COUNTIF('Registro Trasferte'!O:O,"Da Approvare")</f>
        <v/>
      </c>
    </row>
    <row r="8">
      <c r="A8" s="24" t="inlineStr">
        <is>
          <t>Trasferte Approvate:</t>
        </is>
      </c>
      <c r="B8" s="25">
        <f>COUNTIF('Registro Trasferte'!O:O,"Approvata")</f>
        <v/>
      </c>
    </row>
    <row r="9">
      <c r="A9" s="24" t="inlineStr">
        <is>
          <t>Trasferte Rimborsate:</t>
        </is>
      </c>
      <c r="B9" s="25">
        <f>COUNTIF('Registro Trasferte'!O:O,"Rimborsata")</f>
        <v/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</cols>
  <sheetData>
    <row r="1" ht="30" customHeight="1">
      <c r="A1" s="28" t="inlineStr">
        <is>
          <t>ISTRUZIONI - GESTIONE TRASFERTE DIPENDENTI</t>
        </is>
      </c>
    </row>
    <row r="3" ht="25" customHeight="1">
      <c r="A3" s="29" t="inlineStr">
        <is>
          <t>BENVENUTO</t>
        </is>
      </c>
      <c r="B3" s="30" t="inlineStr">
        <is>
          <t>Questo modello Excel ti permette di gestire in modo professionale le trasferte dei dipendenti.</t>
        </is>
      </c>
    </row>
    <row r="5" ht="25" customHeight="1">
      <c r="A5" s="31" t="inlineStr">
        <is>
          <t>FOGLIO: Registro Trasferte</t>
        </is>
      </c>
    </row>
    <row r="6" ht="25" customHeight="1">
      <c r="A6" s="29" t="inlineStr">
        <is>
          <t>• Inserisci i dati</t>
        </is>
      </c>
      <c r="B6" s="30" t="inlineStr">
        <is>
          <t>Compila le informazioni per ogni trasferta effettuata dai dipendenti</t>
        </is>
      </c>
    </row>
    <row r="7" ht="25" customHeight="1">
      <c r="A7" s="29" t="inlineStr">
        <is>
          <t>• Calcoli automatici</t>
        </is>
      </c>
      <c r="B7" s="30" t="inlineStr">
        <is>
          <t>Le colonne Totale Spese, Rimborso KM e Rimborso Totale si calcolano automaticamente</t>
        </is>
      </c>
    </row>
    <row r="8" ht="25" customHeight="1">
      <c r="A8" s="29" t="inlineStr">
        <is>
          <t>• Rimborso KM</t>
        </is>
      </c>
      <c r="B8" s="30" t="inlineStr">
        <is>
          <t>Impostato a 0,35€/km (modificabile nella formula della colonna M)</t>
        </is>
      </c>
    </row>
    <row r="9" ht="25" customHeight="1">
      <c r="A9" s="29" t="inlineStr">
        <is>
          <t>• Validazione dati</t>
        </is>
      </c>
      <c r="B9" s="30" t="inlineStr">
        <is>
          <t>Usa i menu a tendina per Mezzo Trasporto e Stato</t>
        </is>
      </c>
    </row>
    <row r="11" ht="25" customHeight="1">
      <c r="A11" s="31" t="inlineStr">
        <is>
          <t>FOGLIO: Anagrafica Dipendenti</t>
        </is>
      </c>
    </row>
    <row r="12" ht="25" customHeight="1">
      <c r="A12" s="29" t="inlineStr">
        <is>
          <t>• Gestione dipendenti</t>
        </is>
      </c>
      <c r="B12" s="30" t="inlineStr">
        <is>
          <t>Mantieni aggiornato l'elenco dei dipendenti della tua azienda</t>
        </is>
      </c>
    </row>
    <row r="13" ht="25" customHeight="1">
      <c r="A13" s="29" t="inlineStr">
        <is>
          <t>• Dati completi</t>
        </is>
      </c>
      <c r="B13" s="30" t="inlineStr">
        <is>
          <t>Include nome, dipartimento, contatti e stato</t>
        </is>
      </c>
    </row>
    <row r="15" ht="25" customHeight="1">
      <c r="A15" s="31" t="inlineStr">
        <is>
          <t>FOGLIO: Calcolo Rimborsi</t>
        </is>
      </c>
    </row>
    <row r="16" ht="25" customHeight="1">
      <c r="A16" s="29" t="inlineStr">
        <is>
          <t>• Riepilogo automatico</t>
        </is>
      </c>
      <c r="B16" s="30" t="inlineStr">
        <is>
          <t>Visualizza i rimborsi totali per ogni dipendente</t>
        </is>
      </c>
    </row>
    <row r="17" ht="25" customHeight="1">
      <c r="A17" s="29" t="inlineStr">
        <is>
          <t>• Statistiche</t>
        </is>
      </c>
      <c r="B17" s="30" t="inlineStr">
        <is>
          <t>Numero trasferte, KM totali e importi aggregati</t>
        </is>
      </c>
    </row>
    <row r="19" ht="25" customHeight="1">
      <c r="A19" s="31" t="inlineStr">
        <is>
          <t>FOGLIO: Statistiche</t>
        </is>
      </c>
    </row>
    <row r="20" ht="25" customHeight="1">
      <c r="A20" s="29" t="inlineStr">
        <is>
          <t>• Dashboard generale</t>
        </is>
      </c>
      <c r="B20" s="30" t="inlineStr">
        <is>
          <t>Analisi complessiva delle trasferte aziendali</t>
        </is>
      </c>
    </row>
    <row r="21" ht="25" customHeight="1">
      <c r="A21" s="29" t="inlineStr">
        <is>
          <t>• Monitoraggio stato</t>
        </is>
      </c>
      <c r="B21" s="30" t="inlineStr">
        <is>
          <t>Controlla quante trasferte sono da approvare, approvate o rimborsate</t>
        </is>
      </c>
    </row>
    <row r="23" ht="25" customHeight="1">
      <c r="A23" s="31" t="inlineStr">
        <is>
          <t>SUGGERIMENTI</t>
        </is>
      </c>
    </row>
    <row r="24" ht="25" customHeight="1">
      <c r="A24" s="29" t="inlineStr">
        <is>
          <t>✓ Backup regolare</t>
        </is>
      </c>
      <c r="B24" s="30" t="inlineStr">
        <is>
          <t>Salva copie del file periodicamente</t>
        </is>
      </c>
    </row>
    <row r="25" ht="25" customHeight="1">
      <c r="A25" s="29" t="inlineStr">
        <is>
          <t>✓ Validazione dati</t>
        </is>
      </c>
      <c r="B25" s="30" t="inlineStr">
        <is>
          <t>Controlla l'accuratezza delle informazioni inserite</t>
        </is>
      </c>
    </row>
    <row r="26" ht="25" customHeight="1">
      <c r="A26" s="29" t="inlineStr">
        <is>
          <t>✓ Personalizzazione</t>
        </is>
      </c>
      <c r="B26" s="30" t="inlineStr">
        <is>
          <t>Adatta il modello alle esigenze della tua azienda</t>
        </is>
      </c>
    </row>
    <row r="27" ht="25" customHeight="1">
      <c r="A27" s="29" t="inlineStr">
        <is>
          <t>✓ Privacy</t>
        </is>
      </c>
      <c r="B27" s="30" t="inlineStr">
        <is>
          <t>Proteggi il file con password se contiene dati sensibili</t>
        </is>
      </c>
    </row>
    <row r="29" ht="25" customHeight="1">
      <c r="A29" s="31" t="inlineStr">
        <is>
          <t>SUPPORTO FORMULE</t>
        </is>
      </c>
    </row>
    <row r="30" ht="25" customHeight="1">
      <c r="A30" s="29" t="inlineStr">
        <is>
          <t>• COUNTIF</t>
        </is>
      </c>
      <c r="B30" s="30" t="inlineStr">
        <is>
          <t>Conta le trasferte per dipendente</t>
        </is>
      </c>
    </row>
    <row r="31" ht="25" customHeight="1">
      <c r="A31" s="29" t="inlineStr">
        <is>
          <t>• SUMIF</t>
        </is>
      </c>
      <c r="B31" s="30" t="inlineStr">
        <is>
          <t>Somma importi per specifici criteri</t>
        </is>
      </c>
    </row>
    <row r="32" ht="25" customHeight="1">
      <c r="A32" s="29" t="inlineStr">
        <is>
          <t>• AVERAGE</t>
        </is>
      </c>
      <c r="B32" s="30" t="inlineStr">
        <is>
          <t>Calcola medie delle spese</t>
        </is>
      </c>
    </row>
    <row r="34" ht="25" customHeight="1">
      <c r="A34" s="29" t="inlineStr">
        <is>
          <t>© 2024</t>
        </is>
      </c>
      <c r="B34" s="30" t="inlineStr">
        <is>
          <t>Modello Excel Gratuito per Gestione Trasferte - Uso Libero</t>
        </is>
      </c>
    </row>
  </sheetData>
  <mergeCells count="7">
    <mergeCell ref="A1:B1"/>
    <mergeCell ref="A5:B5"/>
    <mergeCell ref="A11:B11"/>
    <mergeCell ref="A15:B15"/>
    <mergeCell ref="A19:B19"/>
    <mergeCell ref="A23:B23"/>
    <mergeCell ref="A29:B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2026-03-09T13:28:35Z</dcterms:created>
  <dcterms:modified xmlns:dcterms="http://purl.org/dc/terms/" xmlns:xsi="http://www.w3.org/2001/XMLSchema-instance" xsi:type="dcterms:W3CDTF">2026-03-09T13:28:35Z</dcterms:modified>
</cp:coreProperties>
</file>